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52"/>
  </bookViews>
  <sheets>
    <sheet name="Sheet1 (2)" sheetId="2" r:id="rId1"/>
  </sheets>
  <definedNames>
    <definedName name="_xlnm.Print_Titles" localSheetId="0">'Sheet1 (2)'!$1:4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<sst xmlns="http://schemas.openxmlformats.org/spreadsheetml/2006/main" count="372" uniqueCount="217">
  <si>
    <t>吉县2025年度衔接资金项目计划完成情况表</t>
  </si>
  <si>
    <t>序号</t>
  </si>
  <si>
    <t>项目名称</t>
  </si>
  <si>
    <t>项目
实施单位</t>
  </si>
  <si>
    <t>责任人</t>
  </si>
  <si>
    <t>建设地址</t>
  </si>
  <si>
    <t>主要建设内容</t>
  </si>
  <si>
    <t>开工及
完工时间</t>
  </si>
  <si>
    <t>衔接资金（万元）</t>
  </si>
  <si>
    <t>联农带农机制
规模及效益</t>
  </si>
  <si>
    <t>完工情况</t>
  </si>
  <si>
    <t>资金支付情况</t>
  </si>
  <si>
    <t>总投资合计</t>
  </si>
  <si>
    <t>中央</t>
  </si>
  <si>
    <t>省</t>
  </si>
  <si>
    <t>市</t>
  </si>
  <si>
    <t>县</t>
  </si>
  <si>
    <t>衔接资金</t>
  </si>
  <si>
    <t>衔接资金总计</t>
  </si>
  <si>
    <t xml:space="preserve">一、产业类         </t>
  </si>
  <si>
    <t>吉昌镇有机旱作产业基地建设项目
（入统代码0151）</t>
  </si>
  <si>
    <t>吉昌镇政府</t>
  </si>
  <si>
    <t>杨亚丽</t>
  </si>
  <si>
    <t>吉昌镇大田窝、柏凡头等四个村委</t>
  </si>
  <si>
    <t>建设果园466亩（包括购苗、水肥一体化、立架等配套设施）。</t>
  </si>
  <si>
    <t>2025.02-2025.05</t>
  </si>
  <si>
    <t>建设“三新”现代高效示范园，壮大集体经济，带动约60户农户增收10%左右，提高苹果产量、质量。</t>
  </si>
  <si>
    <t>已完工</t>
  </si>
  <si>
    <t>吉昌镇</t>
  </si>
  <si>
    <t>利用上东村1700平米温室大棚，打造无土栽培蔬菜培育基地，通过先进互联网技术，实现农作物的智能化管理。</t>
  </si>
  <si>
    <t>2025.02-2025.08</t>
  </si>
  <si>
    <t>增加村民务工收入，预计可带动10余户村民增收；正式运营后收益纳入村集体经济，对全体村民进行分红。</t>
  </si>
  <si>
    <t>西关社区</t>
  </si>
  <si>
    <t>建设“地膜+滴灌+密植”示范基地，推广玉米单产提升技术。</t>
  </si>
  <si>
    <t>亩产量可提高约200斤，增加农民收入。</t>
  </si>
  <si>
    <t>屯里镇果蔬有机旱作产业发展项目
（入统代码0151）</t>
  </si>
  <si>
    <t>屯里镇</t>
  </si>
  <si>
    <t>郝艺博</t>
  </si>
  <si>
    <t>回宫村
窑渠村</t>
  </si>
  <si>
    <t>建设果园70亩（包括购苗、水肥一体化、立架等配套设施）。</t>
  </si>
  <si>
    <t>拓宽群众增收渠道，带动70余户群众每亩增收1500余元，同时增加集体经济收入。</t>
  </si>
  <si>
    <t>五龙宫村</t>
  </si>
  <si>
    <t>打造高标准联栋春秋蔬菜大棚4000平米，建设育苗大棚3000平米及相关配套。</t>
  </si>
  <si>
    <t>推广全生物可降解地膜2000亩，建设“地膜+滴灌+密植”示范基地1500亩。</t>
  </si>
  <si>
    <t>壶口镇苹果有机旱作现代高效示范园（三期）项目
（入统代码0151）</t>
  </si>
  <si>
    <t>壶口镇</t>
  </si>
  <si>
    <t>杨慧贤</t>
  </si>
  <si>
    <t>壶口镇
雷家庄村社堤村等7个村</t>
  </si>
  <si>
    <t>建设果园434亩（包括购苗、水肥一体化、立架等配套设施）。</t>
  </si>
  <si>
    <t>达产后，每亩可产苹果 3000--4000 公斤，可实现利润1000万元以上，每亩每年可盈利 1.6 万元以上。</t>
  </si>
  <si>
    <t>车城乡有机旱作产业示范种植建设项目（入统代码0151）</t>
  </si>
  <si>
    <t>车城乡</t>
  </si>
  <si>
    <t>赵伟</t>
  </si>
  <si>
    <t>车城村、柏坡底村</t>
  </si>
  <si>
    <t>建设果园310亩（包括购苗、水肥一体化、立架等配套设施）。</t>
  </si>
  <si>
    <t>群众参与务工就业，增加收入。吸纳当地100余人就业，增加收入，壮大村级集体经济。</t>
  </si>
  <si>
    <t>赵村
兰家河社区</t>
  </si>
  <si>
    <t>花生示范园提标升级项目，新建300立方蓄水池一座，水肥一体化设备，技能培训室及配套设施等。吴尖坡口草地平整，新增耕地20余亩。</t>
  </si>
  <si>
    <t>2025.02-2025.09</t>
  </si>
  <si>
    <t>群众参与务工就业，增加收入。吸纳当地20余人就业，增加收入，壮大村级集体经济收入。</t>
  </si>
  <si>
    <t>车城村、曹井村</t>
  </si>
  <si>
    <t>为产业园区配套土地平整、通水设施、道路改造、硬化、排水等。</t>
  </si>
  <si>
    <t>提升产业基础设施水平，减少安全隐患，为村民出行和拼过运输提供便利。</t>
  </si>
  <si>
    <t>中垛乡苹果有机旱作产业示范基地建设项目（入统代码0151）</t>
  </si>
  <si>
    <t>中垛乡</t>
  </si>
  <si>
    <t>李瑜亮</t>
  </si>
  <si>
    <t xml:space="preserve">中垛村
三堠村
南光村
</t>
  </si>
  <si>
    <t>建设果园306亩（包括购苗、水肥一体化、立架等配套设施）。</t>
  </si>
  <si>
    <t>建设“三新”现代高效示范园，壮大集体经济，带动约58户农户增收11%左右，提高苹果产量、质量、解决126户果园天旱缺水问题。</t>
  </si>
  <si>
    <t xml:space="preserve">吉县苹果提质增效综合示范园区建设项目
（入统代码6450）
</t>
  </si>
  <si>
    <t>吉县果业服务中心</t>
  </si>
  <si>
    <t>陈园</t>
  </si>
  <si>
    <t>各乡镇</t>
  </si>
  <si>
    <t>1.建设350余亩矮化密植现代高效示范园；2.采取新栽换优、平接换优等方式，优化品系品种，促进老果园提质增效；3.利用智慧蜂箱进行蜜蜂授粉；4.实施部分矮化密植示范园区的水利配套工程；5.依托吉县苹果产业研究院，组建果业技术指导服务队伍，建立吉县苹果标准化生产管理体系，完善苗木繁育基地组培室功能等，做好吉县苹果新技术、新品种、新模式的推广实践。</t>
  </si>
  <si>
    <t>2025.02-2025.11</t>
  </si>
  <si>
    <t>进一步夯实吉县苹果产业发展基础，实现种苗自给自足，形成产业链闭环，带动农民就近务工增加收入的同时，降低苗木投资成本。继续扶持建设矮化密植高效园，更新模式，优化品种，改造老果园，为苹果产业转型升级做出示范带动。同时，依托研究院专家团队，将先进的数字技术和先进设备高效应用在苗木繁育、果园管理、技术推广等过程中，进而实现果园管理降本节能，果树提质增效，果农增产增收。</t>
  </si>
  <si>
    <t>吉县苹果品牌宣传推介项目
（入统代码7511）</t>
  </si>
  <si>
    <t>各种媒体平台、高铁站等人群聚集区等</t>
  </si>
  <si>
    <t>扩大“吉县苹果”区域公用品牌授权并完善管理，增设线下专卖店并赋码授牌，建立媒体宣传矩阵，扶持直播带货和短视频电商，引导支持果品品质认证，积极参展参会自主举办活动等。全方位宣传推介吉县苹果，有效提升区域公用品牌价值。</t>
  </si>
  <si>
    <t>通过全方位的宣传推介，增强品牌能见度，扩大品牌影响力，保护品牌好声誉，进一步提升“吉县苹果”品牌价值。</t>
  </si>
  <si>
    <t>吉县柏山寺乡蔬菜大棚项目</t>
  </si>
  <si>
    <t>柏山寺乡</t>
  </si>
  <si>
    <t>李哲</t>
  </si>
  <si>
    <t>柏山寺乡黑秀村
白子原村</t>
  </si>
  <si>
    <t>拟建果蔬大棚10余亩及附属设施。</t>
  </si>
  <si>
    <t>2025.03-2025.08</t>
  </si>
  <si>
    <t>带动群众务工就业，通过务工增加收入。集体增收带动群众受益。</t>
  </si>
  <si>
    <t>吉县壶口镇陈家岭村运动基地配套项目（二期）</t>
  </si>
  <si>
    <t>壶口镇陈家岭村</t>
  </si>
  <si>
    <t>建设民宿30套；整理5000米越野体验道路，打造运动体验场地及配套设施。</t>
  </si>
  <si>
    <t>2025.03-2025.12</t>
  </si>
  <si>
    <t>建设过程中可吸纳200余名村民临时务工。项目完工后，运营企业可提供本村村民就业岗位。村集体收取租赁费和分红，年终统一向村民进行分红。</t>
  </si>
  <si>
    <t>吉县车城乡曹井村传统村落休闲示范项目</t>
  </si>
  <si>
    <t>曹井村</t>
  </si>
  <si>
    <t>围绕“井”文化，建设休闲传统村落，重点打造小瀑布戏水休闲游、农耕文明体验游、古村落民俗体验游、康养研学游等。</t>
  </si>
  <si>
    <t>增加80余人务工收入。改善村容村貌，壮大村级集体经济。</t>
  </si>
  <si>
    <t>吉县文城乡南村农文旅融合项目（二期）</t>
  </si>
  <si>
    <t>文城乡</t>
  </si>
  <si>
    <t>张开</t>
  </si>
  <si>
    <t>文城乡南村</t>
  </si>
  <si>
    <t>打造乡村旅游休闲观光综合体，包括采摘观光、休闲农业、乡村旅游、特色民宿等。</t>
  </si>
  <si>
    <t>利用农户现有院落，通过租赁方式进行民宿改造，鼓励吸纳群众参与务工就业，增加群众和村集体收入。</t>
  </si>
  <si>
    <t>吉县屯里镇桑峨村陆基循环水养殖项目
（二期）
（入统代码0399）</t>
  </si>
  <si>
    <t>桑峨村</t>
  </si>
  <si>
    <t>新建养殖车间2座，养殖设备6套，生产管理用房1幢，尾水处理设备1套，净水处理设备1套，液氧装置2组，室外给排水、供电配套及围墙及园区道路、照明灯生产设施建设等。</t>
  </si>
  <si>
    <t>可增加农民收入，带动全县发展生态化、工厂化、智能化渔业养殖，促进全县乡村产业振兴。</t>
  </si>
  <si>
    <t>吉县车城乡数字化绿色包装园区项目</t>
  </si>
  <si>
    <t>车城村</t>
  </si>
  <si>
    <t>与山西吉美投资发展有限责任公司合作，利用澳坤公司旧厂房，占地面积20余亩，其中（一期）生产车间8778.50平米，续建完成未完工的车间地面、屋顶、围板、道路、水电等工程。</t>
  </si>
  <si>
    <t>2025.03-
2025.07</t>
  </si>
  <si>
    <t>建设中，可提供20余名村民临时务工。建成后，带动周边村民增收。</t>
  </si>
  <si>
    <t>吉县吉昌镇辛村田间路硬化</t>
  </si>
  <si>
    <t>统战部</t>
  </si>
  <si>
    <t>武淑琴</t>
  </si>
  <si>
    <t>吉昌镇辛村</t>
  </si>
  <si>
    <t>辛村田间路硬化2公里。</t>
  </si>
  <si>
    <t>2025.03-
2025.11</t>
  </si>
  <si>
    <t>改善群众生产、生活条件，解决安全隐患，为群众增收提供助力。</t>
  </si>
  <si>
    <t>吉县农村生活垃圾第三方集中转运项目</t>
  </si>
  <si>
    <t>住建局</t>
  </si>
  <si>
    <t>冯振西</t>
  </si>
  <si>
    <t>对各个村庄产生的生活垃圾进行集中转运。</t>
  </si>
  <si>
    <t>2025.01-2025.12</t>
  </si>
  <si>
    <t>提升农村环境卫生治理水平，建设宜居乡村。</t>
  </si>
  <si>
    <t>吉县贫困人口发展特色产业补助项目</t>
  </si>
  <si>
    <t>各乡镇长</t>
  </si>
  <si>
    <t>对符合条件的种养殖农户进行补助。</t>
  </si>
  <si>
    <t>2025.03-2025.10</t>
  </si>
  <si>
    <t>推动群众发展特色种养殖产业，提高群众收入。</t>
  </si>
  <si>
    <t>支持高质量庭院经济发展奖补</t>
  </si>
  <si>
    <t>对发展庭院经济的农户进行补助。</t>
  </si>
  <si>
    <t>2025.01-2025.10</t>
  </si>
  <si>
    <t>调动发展庭院经济农户的积极性，增加群众收入。</t>
  </si>
  <si>
    <t>脱贫劳动力务工就业和就业帮扶车间务工就业稳岗补助</t>
  </si>
  <si>
    <t>人社局</t>
  </si>
  <si>
    <t>刘战军</t>
  </si>
  <si>
    <t>对务工人员进行稳岗补助。</t>
  </si>
  <si>
    <t>2025.02-2025.12</t>
  </si>
  <si>
    <t>调动务工人员的积极性，减轻群众负担，增加群众收入。</t>
  </si>
  <si>
    <t>苹果园反光膜回收项目</t>
  </si>
  <si>
    <t>对全县苹果园废弃反光膜进行回收处理，消除农业面源污染。</t>
  </si>
  <si>
    <t>防治果业垣面污染，保护农业生态环境，推动绿色持续发展，改善农村人居环境，增加果农农闲收入。</t>
  </si>
  <si>
    <t>吉县2025年生猪养殖智慧农业示范基地创建项目</t>
  </si>
  <si>
    <t>吉县现代农业发展中心</t>
  </si>
  <si>
    <t>贺凤霞</t>
  </si>
  <si>
    <t>车城乡赵村</t>
  </si>
  <si>
    <t>建设生猪智慧化养殖基地一个，配备智能化养殖设备，实现养殖基地网络化，智能化和无人化，提高养殖效率和标准化水平。</t>
  </si>
  <si>
    <t>2025.07-2025.12</t>
  </si>
  <si>
    <t>带动产业智慧化发展</t>
  </si>
  <si>
    <t>壶口黄河鲤鱼特色体验馆</t>
  </si>
  <si>
    <t>（1）壶口鲤展销空间，设置产品展示区、观赏、体验区等功能区域。（2）壶口鲤餐厅，提供一鱼多吃、本地特色美食等壶口风情服务。（3）特色小吃广场，以“一道美食记住一座城”为目标，汇聚来自吉县本地以及其他区域的特色小吃，打造美食空间。</t>
  </si>
  <si>
    <t>群众参与务工就业，增加收入。吸纳当地50余人就业，增加收入。壮大村集体经济收入。</t>
  </si>
  <si>
    <t>二、基础设施类</t>
  </si>
  <si>
    <t>水利设施建设项目（入统代码5443）</t>
  </si>
  <si>
    <t>吉县水利局</t>
  </si>
  <si>
    <t>李彦宗</t>
  </si>
  <si>
    <t>1.为全县18处农村集中供水工程配备消毒机房、建蓄水池、更换PE管、配备净化设施等；2.为车城乡、文城乡、柏山寺乡等地修建提水、通水、蓄水池以及必要管道等设施。</t>
  </si>
  <si>
    <t>群众参与务工就业，增加收入。吸纳当地100余人就业，增加收入，壮大村级集体经济，改善村民生活条件，提高生活质量，保证村民饮水安全。</t>
  </si>
  <si>
    <t>农业生产基地建设项目（入统代码0151）</t>
  </si>
  <si>
    <t>平田整地200余亩，文城乡大疙瘩等村道路硬化20余公里及排水渠建设。</t>
  </si>
  <si>
    <t>提高群众及集体收入，改善交通条件，为农户生产生活提供便利。</t>
  </si>
  <si>
    <t>车城乡千万工程精品示范村建设</t>
  </si>
  <si>
    <t>车城村新村自来水管网改造、户内水表更换，桑村新农村雨污分流。</t>
  </si>
  <si>
    <t>打造精品示范村</t>
  </si>
  <si>
    <t>壶口镇千万工程精品示范村建设</t>
  </si>
  <si>
    <t>陈家岭村</t>
  </si>
  <si>
    <t>入户污水管网铺设。</t>
  </si>
  <si>
    <t>吉县易地搬迁安置点生产生活设施建设项目</t>
  </si>
  <si>
    <t>各乡镇安置点</t>
  </si>
  <si>
    <t>①文城乡王家垣村易地搬迁安置点巷道和排水修复；②屯里镇窑渠村建设过水桥一座及田间路等；③壶口镇社堤村道路硬化1KM，及排水改造等；④柏山寺乡黑秀村易地搬迁点水毁修复；⑤车城乡桃村进村路硬化860㎡及两个安置点想到修复；⑥中垛乡柳沟村易地搬迁点巷道维修维修；⑦吉昌镇谢悉村供水改造。</t>
  </si>
  <si>
    <t>2025.07-
2025.11</t>
  </si>
  <si>
    <t>改善农村人居环境和生产条件，促进群众增收。</t>
  </si>
  <si>
    <t>陈家岭提水管道工程</t>
  </si>
  <si>
    <t>新建200m3蓄水池一座、调控房一座、水井300米，配套电气及自动化设备。</t>
  </si>
  <si>
    <t>2025.08-
2025.11</t>
  </si>
  <si>
    <t>解决全村人畜饮水、果园灌溉难的问题，改善群众生产生活条件，促进群众增收；</t>
  </si>
  <si>
    <t>中垛乡移民安置点水毁修复项目</t>
  </si>
  <si>
    <t>中垛村</t>
  </si>
  <si>
    <t>中垛村安置点水毁维修2处，土方回填，恢复硬化面层。</t>
  </si>
  <si>
    <t>吉昌镇移民安置点水毁维修项目</t>
  </si>
  <si>
    <t>林雨村、谢悉村、山阳村、上东村</t>
  </si>
  <si>
    <t>1.林雨村安置点过水桥水毁维修；2.谢悉村安置点水毁维修；3.山阳村安置点水毁维修项目；4.上东村安置点水毁维修项目。</t>
  </si>
  <si>
    <t>柏山寺乡移民安置点水毁维修项目</t>
  </si>
  <si>
    <t>张再峰</t>
  </si>
  <si>
    <t>南耀村、
耀角村等</t>
  </si>
  <si>
    <t>1.黑秀村安置点挡墙修复；2.南耀村安置点水毁路面修复；3.耀角安置点水毁路面修复；4.大庄村安置点水毁路面修复；5.白米村安置点排水管网修复。</t>
  </si>
  <si>
    <t>文城乡移民安置点水毁维修项目</t>
  </si>
  <si>
    <t>文城村、
王家垣村、南村</t>
  </si>
  <si>
    <t>1.文城村房村安置点水毁路基路面修复；2.王家垣村安置点水毁路、排水渠修复；3.南村水毁路面修复。</t>
  </si>
  <si>
    <t>农村公路水毁应急抢修</t>
  </si>
  <si>
    <t>吉县交通运输局</t>
  </si>
  <si>
    <t>王君宏</t>
  </si>
  <si>
    <t>水毁路基路面修复、排水渠修复、土方回填</t>
  </si>
  <si>
    <t>2025.08-
2025.12</t>
  </si>
  <si>
    <t>三、其他类</t>
  </si>
  <si>
    <t>吉县金融扶贫小额信贷贴息</t>
  </si>
  <si>
    <t>农业农村局</t>
  </si>
  <si>
    <t>关晋杰</t>
  </si>
  <si>
    <t>用于脱贫人口小额信贷信息。</t>
  </si>
  <si>
    <t>2025.01-
2025.12</t>
  </si>
  <si>
    <t>助力2000户左右发展产业，解决资金问题，增加收入。</t>
  </si>
  <si>
    <t>吉县农（兽）药包装废弃物回收处理项目</t>
  </si>
  <si>
    <t>合理布设县乡村农（兽）药包装废弃物回收站（点），建立农（兽）药包装废弃物回收体系。</t>
  </si>
  <si>
    <t>有效减轻、防治农业面源污染，促进农业可持续发展。</t>
  </si>
  <si>
    <t>外出务工人员交通补贴</t>
  </si>
  <si>
    <t>对外出务工人员进行交通补贴。</t>
  </si>
  <si>
    <t>调动外出务工人员的积极性，减轻群众负担，增加群众收入。</t>
  </si>
  <si>
    <t>吉县农民技能培训项目</t>
  </si>
  <si>
    <t>围绕苹果、粮食、蔬菜等农业技术以及电商、营销等，开展技能培训，提升农民产业发展和创业就业水平。</t>
  </si>
  <si>
    <t>提高农民产业发展市场意识和技术水平，提高收入。</t>
  </si>
  <si>
    <t>教育扶贫雨露计划</t>
  </si>
  <si>
    <t>对脱贫户及监测对象户中的中高职技校、大专在校学生开展雨露计划资助。</t>
  </si>
  <si>
    <t>对中职、高职、技校的在校学生进行资助，每生3000元。</t>
  </si>
  <si>
    <t>项目管理费</t>
  </si>
  <si>
    <t>项目前期设计、规划、招投标、后期验收等。</t>
  </si>
  <si>
    <t>2024.03-2024.12</t>
  </si>
  <si>
    <t>确保项目管理规范，运行正常。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</si>
</sst>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0_ "/>
    <numFmt numFmtId="178" formatCode="0_ "/>
  </numFmts>
  <fonts count="32"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28"/>
      <color rgb="FF000000"/>
      <name val="方正小标宋简体"/>
      <charset val="134"/>
    </font>
    <font>
      <b/>
      <sz val="14"/>
      <color indexed="8"/>
      <name val="黑体"/>
      <charset val="134"/>
    </font>
    <font>
      <sz val="12"/>
      <name val="宋体"/>
      <charset val="134"/>
    </font>
    <font>
      <sz val="12"/>
      <name val="楷体_GB2312"/>
      <charset val="134"/>
    </font>
    <font>
      <b/>
      <sz val="14"/>
      <name val="黑体"/>
      <charset val="134"/>
    </font>
    <font>
      <b/>
      <sz val="12"/>
      <color indexed="8"/>
      <name val="宋体"/>
      <charset val="134"/>
    </font>
    <font>
      <b/>
      <sz val="12"/>
      <color indexed="8"/>
      <name val="仿宋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Protection="1">
      <alignment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Fill="1" applyBorder="1">
      <alignment vertical="center"/>
    </xf>
    <xf numFmtId="0" fontId="4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vertical="center" wrapText="1"/>
    </xf>
    <xf numFmtId="178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4"/>
  <sheetViews>
    <sheetView showGridLines="0" tabSelected="1" zoomScale="70" zoomScaleNormal="70" workbookViewId="0">
      <pane ySplit="5" topLeftCell="A6" activePane="bottomLeft" state="frozen"/>
      <selection/>
      <selection pane="bottomLeft" activeCell="A1" sqref="A1:P1"/>
    </sheetView>
  </sheetViews>
  <sheetFormatPr defaultColWidth="9" defaultRowHeight="14.4"/>
  <cols>
    <col min="1" max="2" width="5.62962962962963" style="8" customWidth="1"/>
    <col min="3" max="3" width="15.6296296296296" style="8" customWidth="1"/>
    <col min="4" max="4" width="11.7962962962963" style="9" customWidth="1"/>
    <col min="5" max="5" width="7.62962962962963" style="8" customWidth="1"/>
    <col min="6" max="6" width="11.8796296296296" style="9" customWidth="1"/>
    <col min="7" max="7" width="34.3148148148148" style="10" customWidth="1"/>
    <col min="8" max="8" width="8.62962962962963" style="8" customWidth="1"/>
    <col min="9" max="9" width="16.7222222222222" style="8" customWidth="1"/>
    <col min="10" max="10" width="15.9351851851852" style="8" customWidth="1"/>
    <col min="11" max="11" width="18.1296296296296" style="8" customWidth="1"/>
    <col min="12" max="12" width="17.5" style="8" customWidth="1"/>
    <col min="13" max="13" width="21.9444444444444" style="8" customWidth="1"/>
    <col min="14" max="14" width="30.5555555555556" style="11" customWidth="1"/>
    <col min="15" max="15" width="15.1388888888889" style="7" customWidth="1"/>
    <col min="16" max="16" width="14.3333333333333" style="2"/>
    <col min="17" max="17" width="12.8888888888889" style="2"/>
    <col min="18" max="16379" width="9" style="2"/>
    <col min="16381" max="16384" width="9" style="2"/>
  </cols>
  <sheetData>
    <row r="1" s="1" customFormat="1" ht="49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="1" customFormat="1" ht="32" customHeight="1" spans="1:16">
      <c r="A2" s="13" t="s">
        <v>1</v>
      </c>
      <c r="B2" s="13" t="s">
        <v>2</v>
      </c>
      <c r="C2" s="13"/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/>
      <c r="K2" s="13"/>
      <c r="L2" s="13"/>
      <c r="M2" s="13"/>
      <c r="N2" s="13" t="s">
        <v>9</v>
      </c>
      <c r="O2" s="13" t="s">
        <v>10</v>
      </c>
      <c r="P2" s="13" t="s">
        <v>11</v>
      </c>
    </row>
    <row r="3" s="1" customFormat="1" ht="27" customHeight="1" spans="1:16">
      <c r="A3" s="13"/>
      <c r="B3" s="13"/>
      <c r="C3" s="13"/>
      <c r="D3" s="13"/>
      <c r="E3" s="13"/>
      <c r="F3" s="13"/>
      <c r="G3" s="13"/>
      <c r="H3" s="13"/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/>
      <c r="O3" s="13"/>
      <c r="P3" s="13"/>
    </row>
    <row r="4" s="1" customFormat="1" ht="28" customHeight="1" spans="1:16">
      <c r="A4" s="13"/>
      <c r="B4" s="13"/>
      <c r="C4" s="13"/>
      <c r="D4" s="13"/>
      <c r="E4" s="13"/>
      <c r="F4" s="13"/>
      <c r="G4" s="13"/>
      <c r="H4" s="13"/>
      <c r="I4" s="13"/>
      <c r="J4" s="13" t="s">
        <v>17</v>
      </c>
      <c r="K4" s="13" t="s">
        <v>17</v>
      </c>
      <c r="L4" s="13" t="s">
        <v>17</v>
      </c>
      <c r="M4" s="13" t="s">
        <v>17</v>
      </c>
      <c r="N4" s="13"/>
      <c r="O4" s="13"/>
      <c r="P4" s="13"/>
    </row>
    <row r="5" s="1" customFormat="1" ht="40" customHeight="1" spans="1:16">
      <c r="A5" s="14" t="s">
        <v>18</v>
      </c>
      <c r="B5" s="14"/>
      <c r="C5" s="14"/>
      <c r="D5" s="14"/>
      <c r="E5" s="14"/>
      <c r="F5" s="14"/>
      <c r="G5" s="14"/>
      <c r="H5" s="14"/>
      <c r="I5" s="36">
        <f>I6+I34+I46</f>
        <v>13911.5</v>
      </c>
      <c r="J5" s="36">
        <f>J6+J34+J46</f>
        <v>7939.5</v>
      </c>
      <c r="K5" s="36">
        <f>K6+K34+K46</f>
        <v>3269</v>
      </c>
      <c r="L5" s="36">
        <f>L6+L34+L46</f>
        <v>830</v>
      </c>
      <c r="M5" s="36">
        <f>M6+M34+M46</f>
        <v>1873</v>
      </c>
      <c r="N5" s="37"/>
      <c r="O5" s="38"/>
      <c r="P5" s="38"/>
    </row>
    <row r="6" s="2" customFormat="1" ht="40" customHeight="1" spans="1:16">
      <c r="A6" s="15" t="s">
        <v>19</v>
      </c>
      <c r="B6" s="15"/>
      <c r="C6" s="15"/>
      <c r="D6" s="15"/>
      <c r="E6" s="15"/>
      <c r="F6" s="15"/>
      <c r="G6" s="15"/>
      <c r="H6" s="15"/>
      <c r="I6" s="39">
        <f>SUM(I7:I33)</f>
        <v>9889.701132</v>
      </c>
      <c r="J6" s="39">
        <f>SUM(J7:J33)</f>
        <v>5713.48</v>
      </c>
      <c r="K6" s="39">
        <f>SUM(K7:K33)</f>
        <v>2754.524751</v>
      </c>
      <c r="L6" s="39">
        <f>SUM(L7:L33)</f>
        <v>228.6397</v>
      </c>
      <c r="M6" s="39">
        <f>SUM(M7:M33)</f>
        <v>1193.056681</v>
      </c>
      <c r="N6" s="18"/>
      <c r="O6" s="40"/>
      <c r="P6" s="40"/>
    </row>
    <row r="7" s="3" customFormat="1" ht="71" customHeight="1" spans="1:16384">
      <c r="A7" s="13">
        <v>1</v>
      </c>
      <c r="B7" s="16" t="s">
        <v>20</v>
      </c>
      <c r="C7" s="16"/>
      <c r="D7" s="13" t="s">
        <v>21</v>
      </c>
      <c r="E7" s="13" t="s">
        <v>22</v>
      </c>
      <c r="F7" s="13" t="s">
        <v>23</v>
      </c>
      <c r="G7" s="17" t="s">
        <v>24</v>
      </c>
      <c r="H7" s="13" t="s">
        <v>25</v>
      </c>
      <c r="I7" s="41">
        <f>SUM(J7:M9)</f>
        <v>794.2</v>
      </c>
      <c r="J7" s="41">
        <v>654.2</v>
      </c>
      <c r="K7" s="41"/>
      <c r="L7" s="41"/>
      <c r="M7" s="41"/>
      <c r="N7" s="42" t="s">
        <v>26</v>
      </c>
      <c r="O7" s="43" t="s">
        <v>27</v>
      </c>
      <c r="P7" s="43">
        <f>J7</f>
        <v>654.2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FA7" s="2"/>
      <c r="XFB7" s="2"/>
      <c r="XFC7" s="2"/>
      <c r="XFD7" s="2"/>
    </row>
    <row r="8" s="3" customFormat="1" ht="99" customHeight="1" spans="1:16384">
      <c r="A8" s="13"/>
      <c r="B8" s="16"/>
      <c r="C8" s="16"/>
      <c r="D8" s="13"/>
      <c r="E8" s="13"/>
      <c r="F8" s="13" t="s">
        <v>28</v>
      </c>
      <c r="G8" s="18" t="s">
        <v>29</v>
      </c>
      <c r="H8" s="13" t="s">
        <v>30</v>
      </c>
      <c r="I8" s="41"/>
      <c r="J8" s="39">
        <v>100</v>
      </c>
      <c r="K8" s="39"/>
      <c r="L8" s="39"/>
      <c r="M8" s="39"/>
      <c r="N8" s="18" t="s">
        <v>31</v>
      </c>
      <c r="O8" s="43" t="s">
        <v>27</v>
      </c>
      <c r="P8" s="43">
        <f>J8</f>
        <v>100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FA8" s="2"/>
      <c r="XFB8" s="2"/>
      <c r="XFC8" s="2"/>
      <c r="XFD8" s="2"/>
    </row>
    <row r="9" s="3" customFormat="1" ht="54" customHeight="1" spans="1:16384">
      <c r="A9" s="13"/>
      <c r="B9" s="16"/>
      <c r="C9" s="16"/>
      <c r="D9" s="13"/>
      <c r="E9" s="13"/>
      <c r="F9" s="16" t="s">
        <v>32</v>
      </c>
      <c r="G9" s="18" t="s">
        <v>33</v>
      </c>
      <c r="H9" s="13" t="s">
        <v>25</v>
      </c>
      <c r="I9" s="41"/>
      <c r="J9" s="39">
        <v>40</v>
      </c>
      <c r="K9" s="39"/>
      <c r="L9" s="39"/>
      <c r="M9" s="39"/>
      <c r="N9" s="18" t="s">
        <v>34</v>
      </c>
      <c r="O9" s="43" t="s">
        <v>27</v>
      </c>
      <c r="P9" s="43">
        <f>J9</f>
        <v>40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FA9" s="2"/>
      <c r="XFB9" s="2"/>
      <c r="XFC9" s="2"/>
      <c r="XFD9" s="2"/>
    </row>
    <row r="10" s="3" customFormat="1" ht="66" customHeight="1" spans="1:16384">
      <c r="A10" s="13">
        <v>2</v>
      </c>
      <c r="B10" s="16" t="s">
        <v>35</v>
      </c>
      <c r="C10" s="16"/>
      <c r="D10" s="16" t="s">
        <v>36</v>
      </c>
      <c r="E10" s="16" t="s">
        <v>37</v>
      </c>
      <c r="F10" s="16" t="s">
        <v>38</v>
      </c>
      <c r="G10" s="18" t="s">
        <v>39</v>
      </c>
      <c r="H10" s="13" t="s">
        <v>25</v>
      </c>
      <c r="I10" s="39">
        <v>507.5</v>
      </c>
      <c r="J10" s="39">
        <v>87.5</v>
      </c>
      <c r="K10" s="44"/>
      <c r="L10" s="41"/>
      <c r="M10" s="41"/>
      <c r="N10" s="42" t="s">
        <v>40</v>
      </c>
      <c r="O10" s="43" t="s">
        <v>27</v>
      </c>
      <c r="P10" s="43">
        <f>J10</f>
        <v>87.5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FA10" s="2"/>
      <c r="XFB10" s="2"/>
      <c r="XFC10" s="2"/>
      <c r="XFD10" s="2"/>
    </row>
    <row r="11" s="3" customFormat="1" ht="61" customHeight="1" spans="1:16384">
      <c r="A11" s="13"/>
      <c r="B11" s="16"/>
      <c r="C11" s="16"/>
      <c r="D11" s="16"/>
      <c r="E11" s="16"/>
      <c r="F11" s="16" t="s">
        <v>41</v>
      </c>
      <c r="G11" s="18" t="s">
        <v>42</v>
      </c>
      <c r="H11" s="13" t="s">
        <v>30</v>
      </c>
      <c r="I11" s="39"/>
      <c r="J11" s="39">
        <v>320</v>
      </c>
      <c r="K11" s="44"/>
      <c r="L11" s="41"/>
      <c r="M11" s="41"/>
      <c r="N11" s="42" t="s">
        <v>40</v>
      </c>
      <c r="O11" s="43" t="s">
        <v>27</v>
      </c>
      <c r="P11" s="43">
        <f>J11</f>
        <v>320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FA11" s="2"/>
      <c r="XFB11" s="2"/>
      <c r="XFC11" s="2"/>
      <c r="XFD11" s="2"/>
    </row>
    <row r="12" s="4" customFormat="1" ht="58" customHeight="1" spans="1:16384">
      <c r="A12" s="13"/>
      <c r="B12" s="16"/>
      <c r="C12" s="16"/>
      <c r="D12" s="16"/>
      <c r="E12" s="16"/>
      <c r="F12" s="16" t="s">
        <v>36</v>
      </c>
      <c r="G12" s="18" t="s">
        <v>43</v>
      </c>
      <c r="H12" s="13" t="s">
        <v>25</v>
      </c>
      <c r="I12" s="39"/>
      <c r="J12" s="39">
        <v>100</v>
      </c>
      <c r="K12" s="39"/>
      <c r="L12" s="39"/>
      <c r="M12" s="39"/>
      <c r="N12" s="18" t="s">
        <v>34</v>
      </c>
      <c r="O12" s="43" t="s">
        <v>27</v>
      </c>
      <c r="P12" s="43">
        <f>J12</f>
        <v>100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FA12" s="2"/>
      <c r="XFB12" s="2"/>
      <c r="XFC12" s="2"/>
      <c r="XFD12" s="2"/>
    </row>
    <row r="13" s="3" customFormat="1" ht="81" customHeight="1" spans="1:16384">
      <c r="A13" s="13">
        <v>3</v>
      </c>
      <c r="B13" s="16" t="s">
        <v>44</v>
      </c>
      <c r="C13" s="16"/>
      <c r="D13" s="16" t="s">
        <v>45</v>
      </c>
      <c r="E13" s="16" t="s">
        <v>46</v>
      </c>
      <c r="F13" s="16" t="s">
        <v>47</v>
      </c>
      <c r="G13" s="18" t="s">
        <v>48</v>
      </c>
      <c r="H13" s="13" t="s">
        <v>25</v>
      </c>
      <c r="I13" s="39">
        <f>SUM(J13:M13)</f>
        <v>577.186934</v>
      </c>
      <c r="J13" s="39">
        <v>427.186934</v>
      </c>
      <c r="K13" s="39"/>
      <c r="L13" s="39"/>
      <c r="M13" s="39">
        <v>150</v>
      </c>
      <c r="N13" s="18" t="s">
        <v>49</v>
      </c>
      <c r="O13" s="43" t="s">
        <v>27</v>
      </c>
      <c r="P13" s="40">
        <f>I13</f>
        <v>577.186934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FA13" s="2"/>
      <c r="XFB13" s="2"/>
      <c r="XFC13" s="2"/>
      <c r="XFD13" s="2"/>
    </row>
    <row r="14" s="3" customFormat="1" ht="75" customHeight="1" spans="1:16384">
      <c r="A14" s="13">
        <v>4</v>
      </c>
      <c r="B14" s="16" t="s">
        <v>50</v>
      </c>
      <c r="C14" s="16"/>
      <c r="D14" s="13" t="s">
        <v>51</v>
      </c>
      <c r="E14" s="13" t="s">
        <v>52</v>
      </c>
      <c r="F14" s="13" t="s">
        <v>53</v>
      </c>
      <c r="G14" s="17" t="s">
        <v>54</v>
      </c>
      <c r="H14" s="13" t="s">
        <v>25</v>
      </c>
      <c r="I14" s="39">
        <f>SUM(J14:M16)</f>
        <v>886.06</v>
      </c>
      <c r="J14" s="39">
        <v>426.06</v>
      </c>
      <c r="K14" s="39"/>
      <c r="L14" s="39"/>
      <c r="M14" s="39"/>
      <c r="N14" s="18" t="s">
        <v>55</v>
      </c>
      <c r="O14" s="43" t="s">
        <v>27</v>
      </c>
      <c r="P14" s="40">
        <f>J14</f>
        <v>426.06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FA14" s="2"/>
      <c r="XFB14" s="2"/>
      <c r="XFC14" s="2"/>
      <c r="XFD14" s="2"/>
    </row>
    <row r="15" s="3" customFormat="1" ht="79" customHeight="1" spans="1:16384">
      <c r="A15" s="13"/>
      <c r="B15" s="16"/>
      <c r="C15" s="16"/>
      <c r="D15" s="13"/>
      <c r="E15" s="13"/>
      <c r="F15" s="13" t="s">
        <v>56</v>
      </c>
      <c r="G15" s="17" t="s">
        <v>57</v>
      </c>
      <c r="H15" s="13" t="s">
        <v>58</v>
      </c>
      <c r="I15" s="39"/>
      <c r="J15" s="39">
        <v>175</v>
      </c>
      <c r="K15" s="39"/>
      <c r="L15" s="39"/>
      <c r="M15" s="39"/>
      <c r="N15" s="18" t="s">
        <v>59</v>
      </c>
      <c r="O15" s="43" t="s">
        <v>27</v>
      </c>
      <c r="P15" s="40">
        <f>J15</f>
        <v>175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FA15" s="2"/>
      <c r="XFB15" s="2"/>
      <c r="XFC15" s="2"/>
      <c r="XFD15" s="2"/>
    </row>
    <row r="16" s="3" customFormat="1" ht="60" customHeight="1" spans="1:16384">
      <c r="A16" s="13"/>
      <c r="B16" s="16"/>
      <c r="C16" s="16"/>
      <c r="D16" s="13"/>
      <c r="E16" s="13"/>
      <c r="F16" s="16" t="s">
        <v>60</v>
      </c>
      <c r="G16" s="18" t="s">
        <v>61</v>
      </c>
      <c r="H16" s="13" t="s">
        <v>58</v>
      </c>
      <c r="I16" s="39"/>
      <c r="J16" s="39"/>
      <c r="K16" s="39">
        <v>285</v>
      </c>
      <c r="L16" s="39"/>
      <c r="M16" s="39"/>
      <c r="N16" s="18" t="s">
        <v>62</v>
      </c>
      <c r="O16" s="43" t="s">
        <v>27</v>
      </c>
      <c r="P16" s="40">
        <f>K16</f>
        <v>285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FA16" s="2"/>
      <c r="XFB16" s="2"/>
      <c r="XFC16" s="2"/>
      <c r="XFD16" s="2"/>
    </row>
    <row r="17" s="3" customFormat="1" ht="92" customHeight="1" spans="1:16384">
      <c r="A17" s="13">
        <v>5</v>
      </c>
      <c r="B17" s="16" t="s">
        <v>63</v>
      </c>
      <c r="C17" s="16"/>
      <c r="D17" s="16" t="s">
        <v>64</v>
      </c>
      <c r="E17" s="16" t="s">
        <v>65</v>
      </c>
      <c r="F17" s="16" t="s">
        <v>66</v>
      </c>
      <c r="G17" s="18" t="s">
        <v>67</v>
      </c>
      <c r="H17" s="13" t="s">
        <v>25</v>
      </c>
      <c r="I17" s="39">
        <f>SUM(J17:M17)</f>
        <v>428.4</v>
      </c>
      <c r="J17" s="39">
        <v>428.4</v>
      </c>
      <c r="K17" s="39"/>
      <c r="L17" s="39"/>
      <c r="M17" s="39"/>
      <c r="N17" s="18" t="s">
        <v>68</v>
      </c>
      <c r="O17" s="43" t="s">
        <v>27</v>
      </c>
      <c r="P17" s="40">
        <f>J17</f>
        <v>428.4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FA17" s="2"/>
      <c r="XFB17" s="2"/>
      <c r="XFC17" s="2"/>
      <c r="XFD17" s="2"/>
    </row>
    <row r="18" s="2" customFormat="1" ht="250" customHeight="1" spans="1:16">
      <c r="A18" s="13">
        <v>6</v>
      </c>
      <c r="B18" s="16" t="s">
        <v>69</v>
      </c>
      <c r="C18" s="16"/>
      <c r="D18" s="16" t="s">
        <v>70</v>
      </c>
      <c r="E18" s="16" t="s">
        <v>71</v>
      </c>
      <c r="F18" s="16" t="s">
        <v>72</v>
      </c>
      <c r="G18" s="18" t="s">
        <v>73</v>
      </c>
      <c r="H18" s="16" t="s">
        <v>74</v>
      </c>
      <c r="I18" s="39">
        <f>J18+K18+M18</f>
        <v>1219.86851</v>
      </c>
      <c r="J18" s="39">
        <v>753.86851</v>
      </c>
      <c r="K18" s="39">
        <v>450</v>
      </c>
      <c r="L18" s="39"/>
      <c r="M18" s="39">
        <v>16</v>
      </c>
      <c r="N18" s="16" t="s">
        <v>75</v>
      </c>
      <c r="O18" s="43" t="s">
        <v>27</v>
      </c>
      <c r="P18" s="40">
        <f>I18</f>
        <v>1219.86851</v>
      </c>
    </row>
    <row r="19" s="5" customFormat="1" ht="116" customHeight="1" spans="1:16">
      <c r="A19" s="13">
        <v>7</v>
      </c>
      <c r="B19" s="19" t="s">
        <v>76</v>
      </c>
      <c r="C19" s="20"/>
      <c r="D19" s="16" t="s">
        <v>70</v>
      </c>
      <c r="E19" s="16" t="s">
        <v>71</v>
      </c>
      <c r="F19" s="16" t="s">
        <v>77</v>
      </c>
      <c r="G19" s="16" t="s">
        <v>78</v>
      </c>
      <c r="H19" s="16" t="s">
        <v>74</v>
      </c>
      <c r="I19" s="39">
        <v>498.9</v>
      </c>
      <c r="J19" s="39"/>
      <c r="K19" s="39"/>
      <c r="L19" s="39"/>
      <c r="M19" s="39">
        <v>498.9</v>
      </c>
      <c r="N19" s="16" t="s">
        <v>79</v>
      </c>
      <c r="O19" s="43" t="s">
        <v>27</v>
      </c>
      <c r="P19" s="45">
        <f>I19</f>
        <v>498.9</v>
      </c>
    </row>
    <row r="20" s="2" customFormat="1" ht="61" customHeight="1" spans="1:16">
      <c r="A20" s="13">
        <v>8</v>
      </c>
      <c r="B20" s="16" t="s">
        <v>80</v>
      </c>
      <c r="C20" s="16"/>
      <c r="D20" s="16" t="s">
        <v>81</v>
      </c>
      <c r="E20" s="16" t="s">
        <v>82</v>
      </c>
      <c r="F20" s="16" t="s">
        <v>83</v>
      </c>
      <c r="G20" s="18" t="s">
        <v>84</v>
      </c>
      <c r="H20" s="16" t="s">
        <v>85</v>
      </c>
      <c r="I20" s="39">
        <v>80</v>
      </c>
      <c r="J20" s="39"/>
      <c r="K20" s="39">
        <v>80</v>
      </c>
      <c r="L20" s="39"/>
      <c r="M20" s="39"/>
      <c r="N20" s="18" t="s">
        <v>86</v>
      </c>
      <c r="O20" s="43" t="s">
        <v>27</v>
      </c>
      <c r="P20" s="45">
        <f>I20</f>
        <v>80</v>
      </c>
    </row>
    <row r="21" s="3" customFormat="1" ht="119" customHeight="1" spans="1:16">
      <c r="A21" s="21">
        <v>9</v>
      </c>
      <c r="B21" s="16" t="s">
        <v>87</v>
      </c>
      <c r="C21" s="16"/>
      <c r="D21" s="16" t="s">
        <v>45</v>
      </c>
      <c r="E21" s="16" t="s">
        <v>46</v>
      </c>
      <c r="F21" s="16" t="s">
        <v>88</v>
      </c>
      <c r="G21" s="18" t="s">
        <v>89</v>
      </c>
      <c r="H21" s="16" t="s">
        <v>90</v>
      </c>
      <c r="I21" s="39">
        <v>500</v>
      </c>
      <c r="J21" s="41"/>
      <c r="K21" s="41">
        <v>395</v>
      </c>
      <c r="L21" s="41"/>
      <c r="M21" s="41">
        <v>105</v>
      </c>
      <c r="N21" s="18" t="s">
        <v>91</v>
      </c>
      <c r="O21" s="43" t="s">
        <v>27</v>
      </c>
      <c r="P21" s="43">
        <f>I21</f>
        <v>500</v>
      </c>
    </row>
    <row r="22" s="3" customFormat="1" ht="90" customHeight="1" spans="1:16">
      <c r="A22" s="21">
        <v>10</v>
      </c>
      <c r="B22" s="16" t="s">
        <v>92</v>
      </c>
      <c r="C22" s="16"/>
      <c r="D22" s="16" t="s">
        <v>51</v>
      </c>
      <c r="E22" s="16" t="s">
        <v>52</v>
      </c>
      <c r="F22" s="16" t="s">
        <v>93</v>
      </c>
      <c r="G22" s="18" t="s">
        <v>94</v>
      </c>
      <c r="H22" s="16" t="s">
        <v>90</v>
      </c>
      <c r="I22" s="39">
        <v>275</v>
      </c>
      <c r="J22" s="41"/>
      <c r="K22" s="41">
        <v>200</v>
      </c>
      <c r="L22" s="41"/>
      <c r="M22" s="41">
        <v>75</v>
      </c>
      <c r="N22" s="18" t="s">
        <v>95</v>
      </c>
      <c r="O22" s="43" t="s">
        <v>27</v>
      </c>
      <c r="P22" s="43">
        <f>I22</f>
        <v>275</v>
      </c>
    </row>
    <row r="23" s="3" customFormat="1" ht="67" customHeight="1" spans="1:16">
      <c r="A23" s="21">
        <v>11</v>
      </c>
      <c r="B23" s="16" t="s">
        <v>96</v>
      </c>
      <c r="C23" s="16"/>
      <c r="D23" s="16" t="s">
        <v>97</v>
      </c>
      <c r="E23" s="16" t="s">
        <v>98</v>
      </c>
      <c r="F23" s="16" t="s">
        <v>99</v>
      </c>
      <c r="G23" s="18" t="s">
        <v>100</v>
      </c>
      <c r="H23" s="16" t="s">
        <v>90</v>
      </c>
      <c r="I23" s="39">
        <v>560</v>
      </c>
      <c r="J23" s="41">
        <v>286</v>
      </c>
      <c r="K23" s="41">
        <v>200</v>
      </c>
      <c r="L23" s="41"/>
      <c r="M23" s="41">
        <v>74</v>
      </c>
      <c r="N23" s="18" t="s">
        <v>101</v>
      </c>
      <c r="O23" s="43" t="s">
        <v>27</v>
      </c>
      <c r="P23" s="43">
        <f>I23</f>
        <v>560</v>
      </c>
    </row>
    <row r="24" s="3" customFormat="1" ht="87" customHeight="1" spans="1:16">
      <c r="A24" s="21">
        <v>12</v>
      </c>
      <c r="B24" s="16" t="s">
        <v>102</v>
      </c>
      <c r="C24" s="16"/>
      <c r="D24" s="16" t="s">
        <v>36</v>
      </c>
      <c r="E24" s="16" t="s">
        <v>37</v>
      </c>
      <c r="F24" s="16" t="s">
        <v>103</v>
      </c>
      <c r="G24" s="18" t="s">
        <v>104</v>
      </c>
      <c r="H24" s="16" t="s">
        <v>85</v>
      </c>
      <c r="I24" s="39">
        <v>998.315</v>
      </c>
      <c r="J24" s="41">
        <v>998.315</v>
      </c>
      <c r="K24" s="41"/>
      <c r="L24" s="41"/>
      <c r="M24" s="41"/>
      <c r="N24" s="18" t="s">
        <v>105</v>
      </c>
      <c r="O24" s="43" t="s">
        <v>27</v>
      </c>
      <c r="P24" s="43">
        <f>I24</f>
        <v>998.315</v>
      </c>
    </row>
    <row r="25" s="6" customFormat="1" ht="90" customHeight="1" spans="1:16">
      <c r="A25" s="21">
        <v>13</v>
      </c>
      <c r="B25" s="16" t="s">
        <v>106</v>
      </c>
      <c r="C25" s="16"/>
      <c r="D25" s="16" t="s">
        <v>51</v>
      </c>
      <c r="E25" s="16" t="s">
        <v>52</v>
      </c>
      <c r="F25" s="16" t="s">
        <v>107</v>
      </c>
      <c r="G25" s="18" t="s">
        <v>108</v>
      </c>
      <c r="H25" s="16" t="s">
        <v>109</v>
      </c>
      <c r="I25" s="39">
        <v>349.9</v>
      </c>
      <c r="J25" s="41">
        <v>349.9</v>
      </c>
      <c r="K25" s="41"/>
      <c r="L25" s="41"/>
      <c r="M25" s="41"/>
      <c r="N25" s="46" t="s">
        <v>110</v>
      </c>
      <c r="O25" s="43" t="s">
        <v>27</v>
      </c>
      <c r="P25" s="43">
        <f>I25</f>
        <v>349.9</v>
      </c>
    </row>
    <row r="26" s="4" customFormat="1" ht="81" customHeight="1" spans="1:16">
      <c r="A26" s="21">
        <v>14</v>
      </c>
      <c r="B26" s="16" t="s">
        <v>111</v>
      </c>
      <c r="C26" s="16"/>
      <c r="D26" s="16" t="s">
        <v>112</v>
      </c>
      <c r="E26" s="16" t="s">
        <v>113</v>
      </c>
      <c r="F26" s="16" t="s">
        <v>114</v>
      </c>
      <c r="G26" s="18" t="s">
        <v>115</v>
      </c>
      <c r="H26" s="16" t="s">
        <v>116</v>
      </c>
      <c r="I26" s="39">
        <v>53.5</v>
      </c>
      <c r="J26" s="39">
        <v>53.5</v>
      </c>
      <c r="K26" s="39"/>
      <c r="L26" s="39"/>
      <c r="M26" s="39"/>
      <c r="N26" s="47" t="s">
        <v>117</v>
      </c>
      <c r="O26" s="43" t="s">
        <v>27</v>
      </c>
      <c r="P26" s="43">
        <f>I26</f>
        <v>53.5</v>
      </c>
    </row>
    <row r="27" s="1" customFormat="1" ht="77" customHeight="1" spans="1:16">
      <c r="A27" s="21">
        <v>15</v>
      </c>
      <c r="B27" s="16" t="s">
        <v>118</v>
      </c>
      <c r="C27" s="16"/>
      <c r="D27" s="16" t="s">
        <v>119</v>
      </c>
      <c r="E27" s="16" t="s">
        <v>120</v>
      </c>
      <c r="F27" s="16" t="s">
        <v>72</v>
      </c>
      <c r="G27" s="18" t="s">
        <v>121</v>
      </c>
      <c r="H27" s="16" t="s">
        <v>122</v>
      </c>
      <c r="I27" s="39">
        <v>270.186</v>
      </c>
      <c r="J27" s="39"/>
      <c r="K27" s="39">
        <v>270.186</v>
      </c>
      <c r="L27" s="39"/>
      <c r="M27" s="39"/>
      <c r="N27" s="18" t="s">
        <v>123</v>
      </c>
      <c r="O27" s="43" t="s">
        <v>27</v>
      </c>
      <c r="P27" s="43">
        <f>I27</f>
        <v>270.186</v>
      </c>
    </row>
    <row r="28" s="1" customFormat="1" ht="82" customHeight="1" spans="1:16">
      <c r="A28" s="21">
        <v>16</v>
      </c>
      <c r="B28" s="16" t="s">
        <v>124</v>
      </c>
      <c r="C28" s="16"/>
      <c r="D28" s="16" t="s">
        <v>72</v>
      </c>
      <c r="E28" s="16" t="s">
        <v>125</v>
      </c>
      <c r="F28" s="16" t="s">
        <v>72</v>
      </c>
      <c r="G28" s="18" t="s">
        <v>126</v>
      </c>
      <c r="H28" s="16" t="s">
        <v>127</v>
      </c>
      <c r="I28" s="39">
        <v>175.7</v>
      </c>
      <c r="J28" s="39"/>
      <c r="K28" s="39">
        <v>175.7</v>
      </c>
      <c r="L28" s="39"/>
      <c r="M28" s="39"/>
      <c r="N28" s="18" t="s">
        <v>128</v>
      </c>
      <c r="O28" s="43" t="s">
        <v>27</v>
      </c>
      <c r="P28" s="43">
        <f>I28</f>
        <v>175.7</v>
      </c>
    </row>
    <row r="29" s="1" customFormat="1" ht="73" customHeight="1" spans="1:16">
      <c r="A29" s="21">
        <v>17</v>
      </c>
      <c r="B29" s="16" t="s">
        <v>129</v>
      </c>
      <c r="C29" s="16"/>
      <c r="D29" s="16" t="s">
        <v>72</v>
      </c>
      <c r="E29" s="16" t="s">
        <v>125</v>
      </c>
      <c r="F29" s="16" t="s">
        <v>72</v>
      </c>
      <c r="G29" s="18" t="s">
        <v>130</v>
      </c>
      <c r="H29" s="16" t="s">
        <v>131</v>
      </c>
      <c r="I29" s="39">
        <v>472</v>
      </c>
      <c r="J29" s="39"/>
      <c r="K29" s="39">
        <v>472</v>
      </c>
      <c r="L29" s="39"/>
      <c r="M29" s="39"/>
      <c r="N29" s="18" t="s">
        <v>132</v>
      </c>
      <c r="O29" s="43" t="s">
        <v>27</v>
      </c>
      <c r="P29" s="43">
        <f>I29</f>
        <v>472</v>
      </c>
    </row>
    <row r="30" s="2" customFormat="1" ht="100" customHeight="1" spans="1:16">
      <c r="A30" s="21">
        <v>18</v>
      </c>
      <c r="B30" s="16" t="s">
        <v>133</v>
      </c>
      <c r="C30" s="16"/>
      <c r="D30" s="16" t="s">
        <v>134</v>
      </c>
      <c r="E30" s="16" t="s">
        <v>135</v>
      </c>
      <c r="F30" s="16" t="s">
        <v>72</v>
      </c>
      <c r="G30" s="18" t="s">
        <v>136</v>
      </c>
      <c r="H30" s="16" t="s">
        <v>137</v>
      </c>
      <c r="I30" s="39">
        <v>191.88</v>
      </c>
      <c r="J30" s="39">
        <v>78</v>
      </c>
      <c r="K30" s="39">
        <v>113.88</v>
      </c>
      <c r="L30" s="39"/>
      <c r="M30" s="39"/>
      <c r="N30" s="18" t="s">
        <v>138</v>
      </c>
      <c r="O30" s="43" t="s">
        <v>27</v>
      </c>
      <c r="P30" s="43">
        <f>I30</f>
        <v>191.88</v>
      </c>
    </row>
    <row r="31" s="4" customFormat="1" ht="72" customHeight="1" spans="1:16">
      <c r="A31" s="21">
        <v>19</v>
      </c>
      <c r="B31" s="16" t="s">
        <v>139</v>
      </c>
      <c r="C31" s="16"/>
      <c r="D31" s="16" t="s">
        <v>70</v>
      </c>
      <c r="E31" s="16" t="s">
        <v>71</v>
      </c>
      <c r="F31" s="16" t="s">
        <v>72</v>
      </c>
      <c r="G31" s="18" t="s">
        <v>140</v>
      </c>
      <c r="H31" s="16" t="s">
        <v>74</v>
      </c>
      <c r="I31" s="39">
        <v>218.5</v>
      </c>
      <c r="J31" s="39">
        <v>218.5</v>
      </c>
      <c r="K31" s="39"/>
      <c r="L31" s="39"/>
      <c r="M31" s="39"/>
      <c r="N31" s="18" t="s">
        <v>141</v>
      </c>
      <c r="O31" s="43" t="s">
        <v>27</v>
      </c>
      <c r="P31" s="43">
        <f>I31</f>
        <v>218.5</v>
      </c>
    </row>
    <row r="32" s="4" customFormat="1" ht="91" customHeight="1" spans="1:16384">
      <c r="A32" s="21">
        <v>20</v>
      </c>
      <c r="B32" s="16" t="s">
        <v>142</v>
      </c>
      <c r="C32" s="16"/>
      <c r="D32" s="16" t="s">
        <v>143</v>
      </c>
      <c r="E32" s="16" t="s">
        <v>144</v>
      </c>
      <c r="F32" s="22" t="s">
        <v>145</v>
      </c>
      <c r="G32" s="18" t="s">
        <v>146</v>
      </c>
      <c r="H32" s="16" t="s">
        <v>147</v>
      </c>
      <c r="I32" s="39">
        <f>J32+K32+L32+M32</f>
        <v>332.604688</v>
      </c>
      <c r="J32" s="39">
        <v>75.945556</v>
      </c>
      <c r="K32" s="39">
        <v>0.858751</v>
      </c>
      <c r="L32" s="39">
        <v>228.6397</v>
      </c>
      <c r="M32" s="39">
        <v>27.160681</v>
      </c>
      <c r="N32" s="18" t="s">
        <v>148</v>
      </c>
      <c r="O32" s="43" t="s">
        <v>27</v>
      </c>
      <c r="P32" s="43">
        <f>I32</f>
        <v>332.604688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FA32" s="2"/>
      <c r="XFB32" s="2"/>
      <c r="XFC32" s="2"/>
      <c r="XFD32" s="2"/>
    </row>
    <row r="33" s="4" customFormat="1" ht="138" customHeight="1" spans="1:16384">
      <c r="A33" s="21">
        <v>21</v>
      </c>
      <c r="B33" s="16" t="s">
        <v>149</v>
      </c>
      <c r="C33" s="16"/>
      <c r="D33" s="16" t="s">
        <v>45</v>
      </c>
      <c r="E33" s="16" t="s">
        <v>46</v>
      </c>
      <c r="F33" s="22" t="s">
        <v>45</v>
      </c>
      <c r="G33" s="18" t="s">
        <v>150</v>
      </c>
      <c r="H33" s="16" t="s">
        <v>147</v>
      </c>
      <c r="I33" s="39">
        <v>500</v>
      </c>
      <c r="J33" s="39">
        <v>141.104</v>
      </c>
      <c r="K33" s="39">
        <v>111.9</v>
      </c>
      <c r="L33" s="39">
        <v>0</v>
      </c>
      <c r="M33" s="39">
        <v>246.996</v>
      </c>
      <c r="N33" s="18" t="s">
        <v>151</v>
      </c>
      <c r="O33" s="43" t="s">
        <v>27</v>
      </c>
      <c r="P33" s="43">
        <f>I33</f>
        <v>500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FA33" s="2"/>
      <c r="XFB33" s="2"/>
      <c r="XFC33" s="2"/>
      <c r="XFD33" s="2"/>
    </row>
    <row r="34" s="4" customFormat="1" ht="35" customHeight="1" spans="1:16">
      <c r="A34" s="23" t="s">
        <v>152</v>
      </c>
      <c r="B34" s="23"/>
      <c r="C34" s="23"/>
      <c r="D34" s="23"/>
      <c r="E34" s="23"/>
      <c r="F34" s="23"/>
      <c r="G34" s="23"/>
      <c r="H34" s="23"/>
      <c r="I34" s="48">
        <f>SUM(I35:I45)</f>
        <v>2711.369619</v>
      </c>
      <c r="J34" s="48">
        <f>SUM(J35:J45)</f>
        <v>1537.98</v>
      </c>
      <c r="K34" s="48">
        <f>SUM(K35:K45)</f>
        <v>274.4</v>
      </c>
      <c r="L34" s="48">
        <f>SUM(L35:L45)</f>
        <v>601.3603</v>
      </c>
      <c r="M34" s="48">
        <f>SUM(M35:M45)</f>
        <v>297.629319</v>
      </c>
      <c r="N34" s="42"/>
      <c r="O34" s="49"/>
      <c r="P34" s="49"/>
    </row>
    <row r="35" s="2" customFormat="1" ht="115" customHeight="1" spans="1:16">
      <c r="A35" s="13">
        <v>1</v>
      </c>
      <c r="B35" s="16" t="s">
        <v>153</v>
      </c>
      <c r="C35" s="16"/>
      <c r="D35" s="24" t="s">
        <v>154</v>
      </c>
      <c r="E35" s="16" t="s">
        <v>155</v>
      </c>
      <c r="F35" s="16" t="s">
        <v>72</v>
      </c>
      <c r="G35" s="18" t="s">
        <v>156</v>
      </c>
      <c r="H35" s="16" t="s">
        <v>116</v>
      </c>
      <c r="I35" s="39">
        <f>J35+K35+L35+M35</f>
        <v>964</v>
      </c>
      <c r="J35" s="39">
        <v>876.68</v>
      </c>
      <c r="K35" s="39">
        <v>20</v>
      </c>
      <c r="L35" s="39"/>
      <c r="M35" s="39">
        <v>67.32</v>
      </c>
      <c r="N35" s="18" t="s">
        <v>157</v>
      </c>
      <c r="O35" s="40" t="s">
        <v>27</v>
      </c>
      <c r="P35" s="40">
        <f>I35</f>
        <v>964</v>
      </c>
    </row>
    <row r="36" s="2" customFormat="1" ht="61" customHeight="1" spans="1:16">
      <c r="A36" s="16">
        <v>2</v>
      </c>
      <c r="B36" s="16" t="s">
        <v>158</v>
      </c>
      <c r="C36" s="16"/>
      <c r="D36" s="16" t="s">
        <v>143</v>
      </c>
      <c r="E36" s="16" t="s">
        <v>144</v>
      </c>
      <c r="F36" s="16" t="s">
        <v>72</v>
      </c>
      <c r="G36" s="18" t="s">
        <v>159</v>
      </c>
      <c r="H36" s="16" t="s">
        <v>116</v>
      </c>
      <c r="I36" s="39">
        <f>J36+K36+M36</f>
        <v>482.309319</v>
      </c>
      <c r="J36" s="39">
        <v>150</v>
      </c>
      <c r="K36" s="39">
        <v>102</v>
      </c>
      <c r="L36" s="39"/>
      <c r="M36" s="39">
        <v>230.309319</v>
      </c>
      <c r="N36" s="18" t="s">
        <v>160</v>
      </c>
      <c r="O36" s="40" t="s">
        <v>27</v>
      </c>
      <c r="P36" s="40">
        <f>I36</f>
        <v>482.309319</v>
      </c>
    </row>
    <row r="37" s="2" customFormat="1" ht="49" customHeight="1" spans="1:16">
      <c r="A37" s="25">
        <v>3</v>
      </c>
      <c r="B37" s="16" t="s">
        <v>161</v>
      </c>
      <c r="C37" s="16"/>
      <c r="D37" s="16" t="s">
        <v>51</v>
      </c>
      <c r="E37" s="16" t="s">
        <v>52</v>
      </c>
      <c r="F37" s="22" t="s">
        <v>107</v>
      </c>
      <c r="G37" s="18" t="s">
        <v>162</v>
      </c>
      <c r="H37" s="16" t="s">
        <v>147</v>
      </c>
      <c r="I37" s="39">
        <v>80</v>
      </c>
      <c r="J37" s="39"/>
      <c r="K37" s="39"/>
      <c r="L37" s="39">
        <v>80</v>
      </c>
      <c r="M37" s="39"/>
      <c r="N37" s="18" t="s">
        <v>163</v>
      </c>
      <c r="O37" s="40" t="s">
        <v>27</v>
      </c>
      <c r="P37" s="40">
        <f>I37</f>
        <v>80</v>
      </c>
    </row>
    <row r="38" s="2" customFormat="1" ht="49" customHeight="1" spans="1:16">
      <c r="A38" s="13">
        <v>4</v>
      </c>
      <c r="B38" s="16" t="s">
        <v>164</v>
      </c>
      <c r="C38" s="16"/>
      <c r="D38" s="16" t="s">
        <v>45</v>
      </c>
      <c r="E38" s="16" t="s">
        <v>46</v>
      </c>
      <c r="F38" s="22" t="s">
        <v>165</v>
      </c>
      <c r="G38" s="18" t="s">
        <v>166</v>
      </c>
      <c r="H38" s="16" t="s">
        <v>147</v>
      </c>
      <c r="I38" s="39">
        <v>50</v>
      </c>
      <c r="J38" s="39"/>
      <c r="K38" s="39"/>
      <c r="L38" s="39">
        <v>50</v>
      </c>
      <c r="M38" s="39"/>
      <c r="N38" s="18" t="s">
        <v>163</v>
      </c>
      <c r="O38" s="40" t="s">
        <v>27</v>
      </c>
      <c r="P38" s="40">
        <f>I38</f>
        <v>50</v>
      </c>
    </row>
    <row r="39" s="2" customFormat="1" ht="98" customHeight="1" spans="1:16">
      <c r="A39" s="25">
        <v>5</v>
      </c>
      <c r="B39" s="16" t="s">
        <v>167</v>
      </c>
      <c r="C39" s="16"/>
      <c r="D39" s="16" t="s">
        <v>143</v>
      </c>
      <c r="E39" s="16" t="s">
        <v>144</v>
      </c>
      <c r="F39" s="22" t="s">
        <v>168</v>
      </c>
      <c r="G39" s="26" t="s">
        <v>169</v>
      </c>
      <c r="H39" s="16" t="s">
        <v>170</v>
      </c>
      <c r="I39" s="39">
        <f>J39+K39</f>
        <v>435.3</v>
      </c>
      <c r="J39" s="39">
        <v>282.9</v>
      </c>
      <c r="K39" s="39">
        <v>152.4</v>
      </c>
      <c r="L39" s="39"/>
      <c r="M39" s="39"/>
      <c r="N39" s="18" t="s">
        <v>171</v>
      </c>
      <c r="O39" s="40" t="s">
        <v>27</v>
      </c>
      <c r="P39" s="40">
        <f>I39</f>
        <v>435.3</v>
      </c>
    </row>
    <row r="40" s="7" customFormat="1" ht="57" customHeight="1" spans="1:16">
      <c r="A40" s="25">
        <v>6</v>
      </c>
      <c r="B40" s="16" t="s">
        <v>172</v>
      </c>
      <c r="C40" s="16"/>
      <c r="D40" s="16" t="s">
        <v>45</v>
      </c>
      <c r="E40" s="16" t="s">
        <v>46</v>
      </c>
      <c r="F40" s="22" t="s">
        <v>165</v>
      </c>
      <c r="G40" s="26" t="s">
        <v>173</v>
      </c>
      <c r="H40" s="16" t="s">
        <v>174</v>
      </c>
      <c r="I40" s="39">
        <f>J40+L40+M40</f>
        <v>270</v>
      </c>
      <c r="J40" s="39"/>
      <c r="K40" s="39"/>
      <c r="L40" s="39">
        <v>270</v>
      </c>
      <c r="M40" s="39"/>
      <c r="N40" s="50" t="s">
        <v>175</v>
      </c>
      <c r="O40" s="40" t="s">
        <v>27</v>
      </c>
      <c r="P40" s="40">
        <f>I40</f>
        <v>270</v>
      </c>
    </row>
    <row r="41" s="7" customFormat="1" ht="57" customHeight="1" spans="1:16">
      <c r="A41" s="25">
        <v>7</v>
      </c>
      <c r="B41" s="16" t="s">
        <v>176</v>
      </c>
      <c r="C41" s="16"/>
      <c r="D41" s="16" t="s">
        <v>64</v>
      </c>
      <c r="E41" s="16" t="s">
        <v>65</v>
      </c>
      <c r="F41" s="16" t="s">
        <v>177</v>
      </c>
      <c r="G41" s="26" t="s">
        <v>178</v>
      </c>
      <c r="H41" s="16" t="s">
        <v>174</v>
      </c>
      <c r="I41" s="39">
        <v>30</v>
      </c>
      <c r="J41" s="39">
        <v>30</v>
      </c>
      <c r="K41" s="39"/>
      <c r="L41" s="39"/>
      <c r="M41" s="39"/>
      <c r="N41" s="50" t="s">
        <v>171</v>
      </c>
      <c r="O41" s="40" t="s">
        <v>27</v>
      </c>
      <c r="P41" s="40">
        <f>I41</f>
        <v>30</v>
      </c>
    </row>
    <row r="42" s="7" customFormat="1" ht="57" customHeight="1" spans="1:16">
      <c r="A42" s="25">
        <v>8</v>
      </c>
      <c r="B42" s="16" t="s">
        <v>179</v>
      </c>
      <c r="C42" s="16"/>
      <c r="D42" s="16" t="s">
        <v>28</v>
      </c>
      <c r="E42" s="16" t="s">
        <v>22</v>
      </c>
      <c r="F42" s="16" t="s">
        <v>180</v>
      </c>
      <c r="G42" s="26" t="s">
        <v>181</v>
      </c>
      <c r="H42" s="16" t="s">
        <v>174</v>
      </c>
      <c r="I42" s="39">
        <v>98.4</v>
      </c>
      <c r="J42" s="39">
        <v>98.4</v>
      </c>
      <c r="K42" s="39"/>
      <c r="L42" s="39"/>
      <c r="M42" s="39"/>
      <c r="N42" s="50" t="s">
        <v>171</v>
      </c>
      <c r="O42" s="40" t="s">
        <v>27</v>
      </c>
      <c r="P42" s="40">
        <f>I42</f>
        <v>98.4</v>
      </c>
    </row>
    <row r="43" s="7" customFormat="1" ht="70" customHeight="1" spans="1:16">
      <c r="A43" s="25">
        <v>9</v>
      </c>
      <c r="B43" s="16" t="s">
        <v>182</v>
      </c>
      <c r="C43" s="16"/>
      <c r="D43" s="16" t="s">
        <v>81</v>
      </c>
      <c r="E43" s="16" t="s">
        <v>183</v>
      </c>
      <c r="F43" s="16" t="s">
        <v>184</v>
      </c>
      <c r="G43" s="26" t="s">
        <v>185</v>
      </c>
      <c r="H43" s="16" t="s">
        <v>174</v>
      </c>
      <c r="I43" s="39">
        <v>70</v>
      </c>
      <c r="J43" s="39">
        <v>70</v>
      </c>
      <c r="K43" s="39"/>
      <c r="L43" s="39"/>
      <c r="M43" s="39"/>
      <c r="N43" s="50" t="s">
        <v>171</v>
      </c>
      <c r="O43" s="40" t="s">
        <v>27</v>
      </c>
      <c r="P43" s="40">
        <f>I43</f>
        <v>70</v>
      </c>
    </row>
    <row r="44" s="7" customFormat="1" ht="57" customHeight="1" spans="1:16">
      <c r="A44" s="25">
        <v>10</v>
      </c>
      <c r="B44" s="16" t="s">
        <v>186</v>
      </c>
      <c r="C44" s="16"/>
      <c r="D44" s="16" t="s">
        <v>97</v>
      </c>
      <c r="E44" s="16" t="s">
        <v>98</v>
      </c>
      <c r="F44" s="16" t="s">
        <v>187</v>
      </c>
      <c r="G44" s="26" t="s">
        <v>188</v>
      </c>
      <c r="H44" s="16" t="s">
        <v>174</v>
      </c>
      <c r="I44" s="39">
        <v>30</v>
      </c>
      <c r="J44" s="39">
        <v>30</v>
      </c>
      <c r="K44" s="39"/>
      <c r="L44" s="39"/>
      <c r="M44" s="39"/>
      <c r="N44" s="50" t="s">
        <v>171</v>
      </c>
      <c r="O44" s="40" t="s">
        <v>27</v>
      </c>
      <c r="P44" s="40">
        <f>I44</f>
        <v>30</v>
      </c>
    </row>
    <row r="45" s="4" customFormat="1" ht="57" customHeight="1" spans="1:16">
      <c r="A45" s="25">
        <v>11</v>
      </c>
      <c r="B45" s="16" t="s">
        <v>189</v>
      </c>
      <c r="C45" s="16"/>
      <c r="D45" s="16" t="s">
        <v>190</v>
      </c>
      <c r="E45" s="24" t="s">
        <v>191</v>
      </c>
      <c r="F45" s="16" t="s">
        <v>72</v>
      </c>
      <c r="G45" s="26" t="s">
        <v>192</v>
      </c>
      <c r="H45" s="16" t="s">
        <v>193</v>
      </c>
      <c r="I45" s="39">
        <f>J45+K45+L45+M45</f>
        <v>201.3603</v>
      </c>
      <c r="J45" s="39"/>
      <c r="K45" s="39"/>
      <c r="L45" s="39">
        <v>201.3603</v>
      </c>
      <c r="M45" s="39"/>
      <c r="N45" s="50"/>
      <c r="O45" s="40" t="s">
        <v>27</v>
      </c>
      <c r="P45" s="40">
        <f>I45</f>
        <v>201.3603</v>
      </c>
    </row>
    <row r="46" s="4" customFormat="1" ht="30" customHeight="1" spans="1:16">
      <c r="A46" s="27" t="s">
        <v>194</v>
      </c>
      <c r="B46" s="27"/>
      <c r="C46" s="27"/>
      <c r="D46" s="27"/>
      <c r="E46" s="27"/>
      <c r="F46" s="27"/>
      <c r="G46" s="27"/>
      <c r="H46" s="27"/>
      <c r="I46" s="39">
        <f>SUM(I47:I54)</f>
        <v>1310.429249</v>
      </c>
      <c r="J46" s="39">
        <f>SUM(J47:J54)</f>
        <v>688.04</v>
      </c>
      <c r="K46" s="39">
        <f>SUM(K47:K54)</f>
        <v>240.075249</v>
      </c>
      <c r="L46" s="39">
        <f>SUM(L47:L54)</f>
        <v>0</v>
      </c>
      <c r="M46" s="39">
        <f>SUM(M47:M54)</f>
        <v>382.314</v>
      </c>
      <c r="N46" s="50"/>
      <c r="O46" s="49"/>
      <c r="P46" s="49"/>
    </row>
    <row r="47" s="2" customFormat="1" ht="56" customHeight="1" spans="1:16">
      <c r="A47" s="13">
        <v>1</v>
      </c>
      <c r="B47" s="16" t="s">
        <v>195</v>
      </c>
      <c r="C47" s="16"/>
      <c r="D47" s="16" t="s">
        <v>196</v>
      </c>
      <c r="E47" s="16" t="s">
        <v>197</v>
      </c>
      <c r="F47" s="16" t="s">
        <v>72</v>
      </c>
      <c r="G47" s="18" t="s">
        <v>198</v>
      </c>
      <c r="H47" s="16" t="s">
        <v>199</v>
      </c>
      <c r="I47" s="39">
        <f>J47+K47+M47</f>
        <v>394.795249</v>
      </c>
      <c r="J47" s="39">
        <v>153.04</v>
      </c>
      <c r="K47" s="41">
        <v>210.075249</v>
      </c>
      <c r="L47" s="41"/>
      <c r="M47" s="41">
        <v>31.68</v>
      </c>
      <c r="N47" s="18" t="s">
        <v>200</v>
      </c>
      <c r="O47" s="40" t="s">
        <v>27</v>
      </c>
      <c r="P47" s="40">
        <f>I47</f>
        <v>394.795249</v>
      </c>
    </row>
    <row r="48" s="1" customFormat="1" ht="60" customHeight="1" spans="1:16">
      <c r="A48" s="21">
        <v>2</v>
      </c>
      <c r="B48" s="16" t="s">
        <v>201</v>
      </c>
      <c r="C48" s="16"/>
      <c r="D48" s="16" t="s">
        <v>196</v>
      </c>
      <c r="E48" s="16" t="s">
        <v>197</v>
      </c>
      <c r="F48" s="16" t="s">
        <v>72</v>
      </c>
      <c r="G48" s="18" t="s">
        <v>202</v>
      </c>
      <c r="H48" s="16" t="s">
        <v>122</v>
      </c>
      <c r="I48" s="39">
        <v>80</v>
      </c>
      <c r="J48" s="39">
        <v>80</v>
      </c>
      <c r="K48" s="39"/>
      <c r="L48" s="39"/>
      <c r="M48" s="39"/>
      <c r="N48" s="18" t="s">
        <v>203</v>
      </c>
      <c r="O48" s="40" t="s">
        <v>27</v>
      </c>
      <c r="P48" s="40">
        <f>I48</f>
        <v>80</v>
      </c>
    </row>
    <row r="49" s="1" customFormat="1" ht="66" customHeight="1" spans="1:16384">
      <c r="A49" s="21">
        <v>3</v>
      </c>
      <c r="B49" s="16" t="s">
        <v>204</v>
      </c>
      <c r="C49" s="16"/>
      <c r="D49" s="16" t="s">
        <v>72</v>
      </c>
      <c r="E49" s="16" t="s">
        <v>125</v>
      </c>
      <c r="F49" s="16" t="s">
        <v>72</v>
      </c>
      <c r="G49" s="18" t="s">
        <v>205</v>
      </c>
      <c r="H49" s="16" t="s">
        <v>122</v>
      </c>
      <c r="I49" s="39">
        <v>361.63</v>
      </c>
      <c r="J49" s="39">
        <v>144</v>
      </c>
      <c r="K49" s="39">
        <v>30</v>
      </c>
      <c r="L49" s="39"/>
      <c r="M49" s="39">
        <v>187.63</v>
      </c>
      <c r="N49" s="18" t="s">
        <v>206</v>
      </c>
      <c r="O49" s="40" t="s">
        <v>27</v>
      </c>
      <c r="P49" s="40">
        <f>I49</f>
        <v>361.63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FA49" s="2"/>
      <c r="XFB49" s="2"/>
      <c r="XFC49" s="2"/>
      <c r="XFD49" s="2"/>
    </row>
    <row r="50" s="4" customFormat="1" ht="78" customHeight="1" spans="1:16">
      <c r="A50" s="21">
        <v>4</v>
      </c>
      <c r="B50" s="16" t="s">
        <v>207</v>
      </c>
      <c r="C50" s="16"/>
      <c r="D50" s="16" t="s">
        <v>196</v>
      </c>
      <c r="E50" s="16" t="s">
        <v>197</v>
      </c>
      <c r="F50" s="16" t="s">
        <v>72</v>
      </c>
      <c r="G50" s="18" t="s">
        <v>208</v>
      </c>
      <c r="H50" s="16" t="s">
        <v>122</v>
      </c>
      <c r="I50" s="39">
        <v>163.004</v>
      </c>
      <c r="J50" s="39"/>
      <c r="K50" s="39"/>
      <c r="L50" s="39"/>
      <c r="M50" s="39">
        <v>163.004</v>
      </c>
      <c r="N50" s="18" t="s">
        <v>209</v>
      </c>
      <c r="O50" s="40" t="s">
        <v>27</v>
      </c>
      <c r="P50" s="40">
        <f>I50</f>
        <v>163.004</v>
      </c>
    </row>
    <row r="51" s="4" customFormat="1" ht="78" customHeight="1" spans="1:16">
      <c r="A51" s="21">
        <v>5</v>
      </c>
      <c r="B51" s="16" t="s">
        <v>210</v>
      </c>
      <c r="C51" s="16"/>
      <c r="D51" s="16" t="s">
        <v>196</v>
      </c>
      <c r="E51" s="16" t="s">
        <v>197</v>
      </c>
      <c r="F51" s="22" t="s">
        <v>72</v>
      </c>
      <c r="G51" s="18" t="s">
        <v>211</v>
      </c>
      <c r="H51" s="16" t="s">
        <v>199</v>
      </c>
      <c r="I51" s="39">
        <v>201</v>
      </c>
      <c r="J51" s="39">
        <v>201</v>
      </c>
      <c r="K51" s="39"/>
      <c r="L51" s="39"/>
      <c r="M51" s="39"/>
      <c r="N51" s="18" t="s">
        <v>212</v>
      </c>
      <c r="O51" s="40" t="s">
        <v>27</v>
      </c>
      <c r="P51" s="40">
        <f>I51</f>
        <v>201</v>
      </c>
    </row>
    <row r="52" s="4" customFormat="1" ht="78" customHeight="1" spans="1:16">
      <c r="A52" s="25">
        <v>6</v>
      </c>
      <c r="B52" s="28" t="s">
        <v>213</v>
      </c>
      <c r="C52" s="29"/>
      <c r="D52" s="16" t="s">
        <v>196</v>
      </c>
      <c r="E52" s="16" t="s">
        <v>197</v>
      </c>
      <c r="F52" s="16" t="s">
        <v>72</v>
      </c>
      <c r="G52" s="18" t="s">
        <v>214</v>
      </c>
      <c r="H52" s="16" t="s">
        <v>215</v>
      </c>
      <c r="I52" s="39">
        <v>67.4</v>
      </c>
      <c r="J52" s="39">
        <v>67.4</v>
      </c>
      <c r="K52" s="39"/>
      <c r="L52" s="39"/>
      <c r="M52" s="39"/>
      <c r="N52" s="18" t="s">
        <v>216</v>
      </c>
      <c r="O52" s="40" t="s">
        <v>27</v>
      </c>
      <c r="P52" s="40">
        <f>I52</f>
        <v>67.4</v>
      </c>
    </row>
    <row r="53" s="4" customFormat="1" ht="78" customHeight="1" spans="1:16">
      <c r="A53" s="30"/>
      <c r="B53" s="31"/>
      <c r="C53" s="32"/>
      <c r="D53" s="16" t="s">
        <v>36</v>
      </c>
      <c r="E53" s="16" t="s">
        <v>37</v>
      </c>
      <c r="F53" s="16" t="s">
        <v>36</v>
      </c>
      <c r="G53" s="18" t="s">
        <v>214</v>
      </c>
      <c r="H53" s="16" t="s">
        <v>215</v>
      </c>
      <c r="I53" s="39">
        <v>29</v>
      </c>
      <c r="J53" s="39">
        <v>29</v>
      </c>
      <c r="K53" s="39"/>
      <c r="L53" s="39"/>
      <c r="M53" s="39"/>
      <c r="N53" s="18" t="s">
        <v>216</v>
      </c>
      <c r="O53" s="40" t="s">
        <v>27</v>
      </c>
      <c r="P53" s="40">
        <f>I53</f>
        <v>29</v>
      </c>
    </row>
    <row r="54" s="4" customFormat="1" ht="52" customHeight="1" spans="1:16">
      <c r="A54" s="33"/>
      <c r="B54" s="34"/>
      <c r="C54" s="35"/>
      <c r="D54" s="16" t="s">
        <v>97</v>
      </c>
      <c r="E54" s="16" t="s">
        <v>98</v>
      </c>
      <c r="F54" s="16" t="s">
        <v>97</v>
      </c>
      <c r="G54" s="18" t="s">
        <v>214</v>
      </c>
      <c r="H54" s="16" t="s">
        <v>215</v>
      </c>
      <c r="I54" s="39">
        <v>13.6</v>
      </c>
      <c r="J54" s="39">
        <v>13.6</v>
      </c>
      <c r="K54" s="39"/>
      <c r="L54" s="39"/>
      <c r="M54" s="39"/>
      <c r="N54" s="18" t="s">
        <v>216</v>
      </c>
      <c r="O54" s="40" t="s">
        <v>27</v>
      </c>
      <c r="P54" s="40">
        <f>I54</f>
        <v>13.6</v>
      </c>
    </row>
  </sheetData>
  <protectedRanges>
    <protectedRange sqref="J21:M21 J22:M22 J23:M23" name="区域8"/>
    <protectedRange sqref="J20:N20" name="区域6"/>
    <protectedRange sqref="J7:N9 J17:N17" name="区域2"/>
    <protectedRange sqref="A47:I50 D54:E54 F54" name="区域13"/>
    <protectedRange sqref="A36:I36 H35 H26" name="区域11"/>
    <protectedRange sqref="A7:I9 A17:I17" name="区域1"/>
    <protectedRange sqref="A24:H24" name="区域9"/>
    <protectedRange sqref="I24 A21:I21 A22:F22 H22:I22 A23:I23" name="区域7"/>
    <protectedRange sqref="A20:I20" name="区域5"/>
    <protectedRange sqref="J47:N50" name="区域14"/>
    <protectedRange sqref="J36:N36" name="区域12"/>
    <protectedRange sqref="J24:M24" name="区域10"/>
    <protectedRange sqref="G16" name="区域1_4"/>
    <protectedRange sqref="G22" name="区域7_2"/>
    <protectedRange sqref="N21" name="区域8_2"/>
    <protectedRange sqref="N22" name="区域8_3"/>
    <protectedRange sqref="N23" name="区域8_4"/>
    <protectedRange sqref="N24" name="区域10_1"/>
    <protectedRange sqref="I33 A33:G33" name="区域5_1"/>
    <protectedRange sqref="H39:H44 H45" name="区域11_3"/>
    <protectedRange sqref="A51:I51" name="区域13_2"/>
    <protectedRange sqref="J51:M51" name="区域14_1"/>
  </protectedRanges>
  <mergeCells count="68">
    <mergeCell ref="A1:P1"/>
    <mergeCell ref="I2:M2"/>
    <mergeCell ref="A5:H5"/>
    <mergeCell ref="A6:H6"/>
    <mergeCell ref="B13:C13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H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H46"/>
    <mergeCell ref="B47:C47"/>
    <mergeCell ref="B48:C48"/>
    <mergeCell ref="B49:C49"/>
    <mergeCell ref="B50:C50"/>
    <mergeCell ref="B51:C51"/>
    <mergeCell ref="A2:A4"/>
    <mergeCell ref="A7:A9"/>
    <mergeCell ref="A10:A12"/>
    <mergeCell ref="A14:A16"/>
    <mergeCell ref="A52:A54"/>
    <mergeCell ref="D2:D4"/>
    <mergeCell ref="D7:D9"/>
    <mergeCell ref="D10:D12"/>
    <mergeCell ref="D14:D16"/>
    <mergeCell ref="E2:E4"/>
    <mergeCell ref="E7:E9"/>
    <mergeCell ref="E10:E12"/>
    <mergeCell ref="E14:E16"/>
    <mergeCell ref="F2:F4"/>
    <mergeCell ref="G2:G4"/>
    <mergeCell ref="H2:H4"/>
    <mergeCell ref="I3:I4"/>
    <mergeCell ref="I7:I9"/>
    <mergeCell ref="I10:I12"/>
    <mergeCell ref="I14:I16"/>
    <mergeCell ref="N2:N4"/>
    <mergeCell ref="O2:O4"/>
    <mergeCell ref="P2:P4"/>
    <mergeCell ref="B2:C4"/>
    <mergeCell ref="B7:C9"/>
    <mergeCell ref="B14:C16"/>
    <mergeCell ref="B10:C12"/>
    <mergeCell ref="B52:C54"/>
  </mergeCells>
  <dataValidations count="1">
    <dataValidation type="textLength" operator="between" allowBlank="1" showInputMessage="1" showErrorMessage="1" errorTitle="字数大于200字" error="请压缩字数" sqref="G8 F9:G9 F21:G21 F33 F37:G37 G16:G17 G34:G35 F12:G13" errorStyle="warning">
      <formula1>1</formula1>
      <formula2>200</formula2>
    </dataValidation>
  </dataValidations>
  <pageMargins left="0.708333333333333" right="0.629861111111111" top="0.802777777777778" bottom="0.550694444444444" header="0.5" footer="0.275"/>
  <pageSetup paperSize="8" scale="78" fitToHeight="0" orientation="landscape" horizontalDpi="600"/>
  <headerFooter alignWithMargins="0">
    <oddFooter>&amp;C&amp;"宋体"&amp;11第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8" rangeCreator="" othersAccessPermission="edit"/>
    <arrUserId title="区域6" rangeCreator="" othersAccessPermission="edit"/>
    <arrUserId title="区域2" rangeCreator="" othersAccessPermission="edit"/>
    <arrUserId title="区域13" rangeCreator="" othersAccessPermission="edit"/>
    <arrUserId title="区域11" rangeCreator="" othersAccessPermission="edit"/>
    <arrUserId title="区域1" rangeCreator="" othersAccessPermission="edit"/>
    <arrUserId title="区域9" rangeCreator="" othersAccessPermission="edit"/>
    <arrUserId title="区域7" rangeCreator="" othersAccessPermission="edit"/>
    <arrUserId title="区域5" rangeCreator="" othersAccessPermission="edit"/>
    <arrUserId title="区域14" rangeCreator="" othersAccessPermission="edit"/>
    <arrUserId title="区域12" rangeCreator="" othersAccessPermission="edit"/>
    <arrUserId title="区域10" rangeCreator="" othersAccessPermission="edit"/>
    <arrUserId title="区域1_4" rangeCreator="" othersAccessPermission="edit"/>
    <arrUserId title="区域7_2" rangeCreator="" othersAccessPermission="edit"/>
    <arrUserId title="区域8_2" rangeCreator="" othersAccessPermission="edit"/>
    <arrUserId title="区域8_3" rangeCreator="" othersAccessPermission="edit"/>
    <arrUserId title="区域8_4" rangeCreator="" othersAccessPermission="edit"/>
    <arrUserId title="区域10_1" rangeCreator="" othersAccessPermission="edit"/>
    <arrUserId title="区域5_1" rangeCreator="" othersAccessPermission="edit"/>
    <arrUserId title="区域11_3" rangeCreator="" othersAccessPermission="edit"/>
    <arrUserId title="区域13_2" rangeCreator="" othersAccessPermission="edit"/>
    <arrUserId title="区域1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冰蓝色的雨</cp:lastModifiedBy>
  <dcterms:created xsi:type="dcterms:W3CDTF">2025-02-28T22:04:00Z</dcterms:created>
  <dcterms:modified xsi:type="dcterms:W3CDTF">2025-12-29T02:39:23Z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  <property fmtid="{D5CDD505-2E9C-101B-9397-08002B2CF9AE}" pid="5" name="ICV">
    <vt:lpwstr>B7205EA489B145ACB28852DCDACDED26_13</vt:lpwstr>
  </property>
  <property fmtid="{D5CDD505-2E9C-101B-9397-08002B2CF9AE}" pid="6" name="CalculationRule">
    <vt:i4>0</vt:i4>
  </property>
</Properties>
</file>