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Area" localSheetId="0">Sheet1!$A$1:$Q$40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<sst xmlns="http://schemas.openxmlformats.org/spreadsheetml/2006/main" count="210">
  <si>
    <t>吉县2018年补充统筹整合财政资金安排建设项目表</t>
  </si>
  <si>
    <t xml:space="preserve">                                                                                                                                                                          </t>
  </si>
  <si>
    <t>序号</t>
  </si>
  <si>
    <t>项目补助
标准</t>
  </si>
  <si>
    <t>新增经济效益
和扶贫效益</t>
  </si>
  <si>
    <t>项目名称</t>
  </si>
  <si>
    <t>项目实施
单  位</t>
  </si>
  <si>
    <t>责任人</t>
  </si>
  <si>
    <t xml:space="preserve">建设性质 </t>
  </si>
  <si>
    <t>建设类别</t>
  </si>
  <si>
    <t>建设地址</t>
  </si>
  <si>
    <t>主要建设内容</t>
  </si>
  <si>
    <t>建设
规模</t>
  </si>
  <si>
    <t>项目进度及计划</t>
  </si>
  <si>
    <t xml:space="preserve"> 整合资金</t>
  </si>
  <si>
    <t>小计</t>
  </si>
  <si>
    <t>中央</t>
  </si>
  <si>
    <t>省</t>
  </si>
  <si>
    <t>市</t>
  </si>
  <si>
    <t>县</t>
  </si>
  <si>
    <t>总合计</t>
  </si>
  <si>
    <t>一</t>
  </si>
  <si>
    <t>生态扶贫项目</t>
  </si>
  <si>
    <t>森林执法与监督项目</t>
  </si>
  <si>
    <t>吉县森林公安派出所</t>
  </si>
  <si>
    <t>李隆</t>
  </si>
  <si>
    <t>新建</t>
  </si>
  <si>
    <t>其他</t>
  </si>
  <si>
    <t>吉县车城乡吉县森林公安派出所</t>
  </si>
  <si>
    <t>森林派出所日常办公经费支出及车辆运行</t>
  </si>
  <si>
    <t>已完成</t>
  </si>
  <si>
    <t>经费用于办公用品及车辆运行，间接增加办案力度。</t>
  </si>
  <si>
    <t>2018年中央林木良种培育补助良种基地建设项目</t>
  </si>
  <si>
    <t>吉县刺槐种子园</t>
  </si>
  <si>
    <t>牛东升</t>
  </si>
  <si>
    <t>续建</t>
  </si>
  <si>
    <t>吉县车城乡白子沟</t>
  </si>
  <si>
    <t>良种培育、割灌除草、施肥修剪、病虫害防治、设施维修、科技支撑等</t>
  </si>
  <si>
    <r>
      <rPr>
        <b/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、种子园835亩，其中初级种子园485亩，1.5代种子园350亩；</t>
    </r>
    <r>
      <rPr>
        <b/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、试验林585亩，其中初级刺槐试验林485亩，1.5代子代测定林100亩；</t>
    </r>
    <r>
      <rPr>
        <b/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、1.5代采穗圃20亩；</t>
    </r>
    <r>
      <rPr>
        <b/>
        <sz val="14"/>
        <color theme="1"/>
        <rFont val="宋体"/>
        <charset val="134"/>
        <scheme val="minor"/>
      </rPr>
      <t>4</t>
    </r>
    <r>
      <rPr>
        <sz val="14"/>
        <color theme="1"/>
        <rFont val="宋体"/>
        <charset val="134"/>
        <scheme val="minor"/>
      </rPr>
      <t>、1.5代基因收集区30亩</t>
    </r>
  </si>
  <si>
    <t>1、已完成种子园150亩修剪，               2、剩余项目已通过政府采购，正在施工中，在2019年6月30日前完成。</t>
  </si>
  <si>
    <t>1.割灌除草160元/亩；2.施肥130元/亩；3.病虫防治50元/亩；4.林道维修10元/米。</t>
  </si>
  <si>
    <t>通过项目实施，带动了8个贫困户脱贫致富；每年可产优质刺槐良种1500kg，缓解了当地及周边县市刺槐种子良种市场供不应求的矛盾，提高了种苗良种使用率和科技成果应用率，减少种植的盲目性和竞争的无序性，为提高良种生产的整体效益发挥积极的作用</t>
  </si>
  <si>
    <t>造林补助</t>
  </si>
  <si>
    <t>吉县红旗国有林场</t>
  </si>
  <si>
    <t>张彦勤</t>
  </si>
  <si>
    <t>森林培育</t>
  </si>
  <si>
    <t>造林</t>
  </si>
  <si>
    <t>1000亩</t>
  </si>
  <si>
    <t>每亩200元</t>
  </si>
  <si>
    <t>有效改善我县森林生态环境</t>
  </si>
  <si>
    <t>二</t>
  </si>
  <si>
    <t>生产发展扶贫项目</t>
  </si>
  <si>
    <t>（一）</t>
  </si>
  <si>
    <t>农业生产发展扶贫项目</t>
  </si>
  <si>
    <t>电子商务进农村综合示范县</t>
  </si>
  <si>
    <t>吉县发改局</t>
  </si>
  <si>
    <t>葛建章</t>
  </si>
  <si>
    <t>公共服务改善</t>
  </si>
  <si>
    <t>吉县新城</t>
  </si>
  <si>
    <t>升级改造电子商务公共服务中心；建设农村电子商务服务网点；建立县乡村电商物流体系；建设农产品上行供应链、电子商务培训体系；</t>
  </si>
  <si>
    <t>2020年8月完成</t>
  </si>
  <si>
    <t>农村电子商务网点覆盖50%以上，物流配送全覆盖。使农村农产品通过网络卖出去，增加农民收入。</t>
  </si>
  <si>
    <t>支持农民专业合作社发展项目</t>
  </si>
  <si>
    <t>吉县农业林业委员会</t>
  </si>
  <si>
    <t>张永拴</t>
  </si>
  <si>
    <t>农业生产发展</t>
  </si>
  <si>
    <t>吉县朝晖果业专业合作社、吉县阳丰苹果专业合作社、吉县中兴苹果专业合作社、吉县绿之源苹果专业合作社</t>
  </si>
  <si>
    <t>1、购置苹果直销店货架和保鲜柜、“客如云”网络销售系统建设；2、购置割草机、东方之光拖拉机、旋耕机、秸秆粉碎还田机、开购施肥覆土机各1台，及附属配件；2、购置国筐生产加工原辅材料50吨；购置吉县苹果产品包装箱2万个。</t>
  </si>
  <si>
    <t>已制定实施方案，2018年底完成。</t>
  </si>
  <si>
    <t>带动48个贫困户年户均增收1500元。</t>
  </si>
  <si>
    <t>旱作节水农业和地膜减量增效技术推广项目</t>
  </si>
  <si>
    <t>吉县农供合果业专业合作社联合社</t>
  </si>
  <si>
    <t>1、增施商品有机肥8080亩；2、在文城乡祖庄建设旱作节水农业新型集雨软体水窖18个；3、在柏山寺、文城乡、车城乡示范推广机械统一施肥640亩。</t>
  </si>
  <si>
    <t>每亩增收300元；带动30个建档立卡户。</t>
  </si>
  <si>
    <t>农村集体资产清产</t>
  </si>
  <si>
    <t>吉县产权办</t>
  </si>
  <si>
    <t>全县各个村委</t>
  </si>
  <si>
    <t>用于启动清产核资中工作人员入户调查、人员误工补助、下乡补助、办公用品、购置等相关工作支出</t>
  </si>
  <si>
    <t>2018年底，完成52个村的清产核资和成员身份确认工作</t>
  </si>
  <si>
    <t>为今后农村集体经济发展、农民增收建立长效机制</t>
  </si>
  <si>
    <t>耕地质量提升和化肥减量增效</t>
  </si>
  <si>
    <t>吉县农林委</t>
  </si>
  <si>
    <t>全县8 个乡镇</t>
  </si>
  <si>
    <t>取土化验数量≧28个田间试验数量≧3个</t>
  </si>
  <si>
    <t>在8个乡镇每一万亩布采一个土样，共计28个土样</t>
  </si>
  <si>
    <t>2019年3月份采土，4月份开展田间试验，10月份采收样品化验样品，12月份完成试验报告</t>
  </si>
  <si>
    <t>耕地质量等级持平或提升，化肥使用量增幅控制在0.4%以下</t>
  </si>
  <si>
    <t>支持家庭农场发展项目</t>
  </si>
  <si>
    <t>吉县山阳村、东关村、山头村、午生村、桑峨村</t>
  </si>
  <si>
    <t>苹果生产、储存及养殖</t>
  </si>
  <si>
    <t>1100亩</t>
  </si>
  <si>
    <t>2018年11月底完工、12月上旬验收</t>
  </si>
  <si>
    <t>给农场增加收益共35万元，带动贫困农户10户20人，贫困人口每人每年增加收入1千元</t>
  </si>
  <si>
    <t>农作物重大疫病防控</t>
  </si>
  <si>
    <t>吉昌镇勒马垣中垛优汇苹果专业合作社生产基地</t>
  </si>
  <si>
    <t>苹果病虫害绿色防控</t>
  </si>
  <si>
    <t>3000亩</t>
  </si>
  <si>
    <t>2018年12月底完工验收</t>
  </si>
  <si>
    <t>带动农户实现亩均增产121公斤，亩均增收847元</t>
  </si>
  <si>
    <t>2018年新型经营、服务主体带头人轮训</t>
  </si>
  <si>
    <t>吉县果树科技研究所</t>
  </si>
  <si>
    <t>窦兴华</t>
  </si>
  <si>
    <t>吉州学院、新城保安公司、新华商务酒店、陕西白水、乡镇田间果园</t>
  </si>
  <si>
    <t>公共课程、专业理论课程、实践课程、观摩学习</t>
  </si>
  <si>
    <t>148人</t>
  </si>
  <si>
    <t>2018年11月27日—11月28日公共课程；11月29日—11月30日专业理论课程；12月1日—12月2日观摩学习；12月3日—12月7日实践课程。</t>
  </si>
  <si>
    <t>培养新型职业农民148人</t>
  </si>
  <si>
    <t>基层农技推广体系建设</t>
  </si>
  <si>
    <t>中垛乡南坪村、吉昌镇兰村、柏山寺乡石泉村</t>
  </si>
  <si>
    <t>培训15名基层农技人员，建设3个示范基地</t>
  </si>
  <si>
    <t>2019年11月底完工</t>
  </si>
  <si>
    <t>辐射带动7个贫困户</t>
  </si>
  <si>
    <t>规模养殖场畜禽粪污处理项目</t>
  </si>
  <si>
    <t>临汾中慧华博农牧科技有限公司、临汾中慧华博农牧科技有限公司、金源养殖有限公司、吉县兴源牧业有限公司、吉县春娥养鸡专业合作社</t>
  </si>
  <si>
    <t>强战东、王振武、葛小德、公增辉、陈春娥</t>
  </si>
  <si>
    <t>自建</t>
  </si>
  <si>
    <t>吉县中垛乡中垛村</t>
  </si>
  <si>
    <t>修建改造育肥猪舍排污道、修建“三防”沼渣晾晒场</t>
  </si>
  <si>
    <t>晾晒场220m²,配套工作房间42m²</t>
  </si>
  <si>
    <t>年出栏生猪500头及以上的规模养殖场补助5-40万元，年存栏鸡蛋1万只及以上的规模养殖场补助5-30万</t>
  </si>
  <si>
    <t>粪便和污水经过收集和处理后，可直接作用与农作物、蔬菜、果品生产，形成农物良性循环模式。</t>
  </si>
  <si>
    <t>草地资源清查项目</t>
  </si>
  <si>
    <t>吉县畜牧服务中心</t>
  </si>
  <si>
    <t>冯淑琴</t>
  </si>
  <si>
    <t>正计划实施</t>
  </si>
  <si>
    <t>结合当地的物价水平确定</t>
  </si>
  <si>
    <t>清查草地资源</t>
  </si>
  <si>
    <t>无害化处理项目</t>
  </si>
  <si>
    <t>各乡镇养殖场</t>
  </si>
  <si>
    <t>中央财政补贴38元/头，省级财政配套16元/头</t>
  </si>
  <si>
    <t>使养殖环节病死畜禽无害化处理达到100%。</t>
  </si>
  <si>
    <t>旱厕改造</t>
  </si>
  <si>
    <t>屯里镇人民政府</t>
  </si>
  <si>
    <t>郭彦红</t>
  </si>
  <si>
    <t>基础设施建设</t>
  </si>
  <si>
    <t>农户改造厕所</t>
  </si>
  <si>
    <t>完成改造516户</t>
  </si>
  <si>
    <t>完工</t>
  </si>
  <si>
    <t>提高农村基础设施建设</t>
  </si>
  <si>
    <t>村内公共活动场所建设</t>
  </si>
  <si>
    <t>谢悉村</t>
  </si>
  <si>
    <t>牛建立</t>
  </si>
  <si>
    <t>文化广场</t>
  </si>
  <si>
    <t>硬化1000平方米</t>
  </si>
  <si>
    <t>在建</t>
  </si>
  <si>
    <t>提高村民文化素养，丰富村民文化活动</t>
  </si>
  <si>
    <t>马家河村</t>
  </si>
  <si>
    <t>高国祥</t>
  </si>
  <si>
    <t>320平方米</t>
  </si>
  <si>
    <t>村内绿化美化</t>
  </si>
  <si>
    <t>上东村</t>
  </si>
  <si>
    <t>曹旭亮</t>
  </si>
  <si>
    <t>绿化美化</t>
  </si>
  <si>
    <t>168棵树，300平方米花池</t>
  </si>
  <si>
    <t>村内环卫设施建设</t>
  </si>
  <si>
    <t>桑峨村</t>
  </si>
  <si>
    <t>公维国</t>
  </si>
  <si>
    <t>污水化粪池</t>
  </si>
  <si>
    <t>长10米，宽15米，高4米</t>
  </si>
  <si>
    <t>窑头村</t>
  </si>
  <si>
    <t>成建华</t>
  </si>
  <si>
    <t>墙体喷绘180平方米，护体墙高1米、长120米，绿化带400平方米</t>
  </si>
  <si>
    <t>回宫村</t>
  </si>
  <si>
    <t>张德庆</t>
  </si>
  <si>
    <t>护岸坝，硬化</t>
  </si>
  <si>
    <t>护岸坝229平方米，硬化1500平方米</t>
  </si>
  <si>
    <t>村内绿化美化建设</t>
  </si>
  <si>
    <t>柏东村</t>
  </si>
  <si>
    <t>陈全旺</t>
  </si>
  <si>
    <t>1000棵树，200-300平方米花池，2个垃圾池</t>
  </si>
  <si>
    <t>大疙瘩村</t>
  </si>
  <si>
    <t>葛喜荣</t>
  </si>
  <si>
    <t>960平方米</t>
  </si>
  <si>
    <t>改善农村人居环境以奖促治项目</t>
  </si>
  <si>
    <t>农林委</t>
  </si>
  <si>
    <t>屯里镇太度村</t>
  </si>
  <si>
    <t>规划奖补、污水处理、垃圾处理</t>
  </si>
  <si>
    <t>2019年6月底</t>
  </si>
  <si>
    <t>（二）</t>
  </si>
  <si>
    <t>交通扶贫项目</t>
  </si>
  <si>
    <t>县乡路路网改善工程</t>
  </si>
  <si>
    <t>吉县交通运输局</t>
  </si>
  <si>
    <t>张晓平</t>
  </si>
  <si>
    <t>改建</t>
  </si>
  <si>
    <t>基础　设施</t>
  </si>
  <si>
    <t>屯里镇</t>
  </si>
  <si>
    <t>路基、路面、桥涵、排水、安全设施</t>
  </si>
  <si>
    <t>20.43km</t>
  </si>
  <si>
    <t>已完成12公里路基、路面工程</t>
  </si>
  <si>
    <t>项目建成使道路通行能力得到了改善,道路周边区域经济得到了较大的发展和提高,方便了3.6万余人的出行,促进了区域经济发展,提高了3.3万余人居民生活质量,对当地群众脱贫致富奔小康起着积极的推动作用</t>
  </si>
  <si>
    <t>（三）</t>
  </si>
  <si>
    <t>水利建设项目</t>
  </si>
  <si>
    <t>水利设施维修养护</t>
  </si>
  <si>
    <t>吉县水利局</t>
  </si>
  <si>
    <t>陈立德</t>
  </si>
  <si>
    <t>维修</t>
  </si>
  <si>
    <t>全县供水设施</t>
  </si>
  <si>
    <t>供水设施维修</t>
  </si>
  <si>
    <t>6座坝增设溢洪道</t>
  </si>
  <si>
    <t>目前正在招投标</t>
  </si>
  <si>
    <t>保护两个自然村、860人的防汛安全，对当地群众脱贫致富奔小康起着积极作用</t>
  </si>
  <si>
    <t>泵站水价补贴</t>
  </si>
  <si>
    <t>东城提黄</t>
  </si>
  <si>
    <t>水价补贴</t>
  </si>
  <si>
    <t>维修提防200米</t>
  </si>
  <si>
    <t>保障农村饮水工程正常运行，对当地群众脱贫致富奔小康起着积极作用</t>
  </si>
  <si>
    <t>水站能力建设</t>
  </si>
  <si>
    <t>壶口。东城、中垛</t>
  </si>
  <si>
    <t>2018年12月底完成</t>
  </si>
  <si>
    <t>维护地下水位监测系统8个，对保护地下水资源、当地群众脱贫致富奔小康起着积极作用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</si>
</sst>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rgb="FF000000"/>
      <name val="方正小标宋简体"/>
      <charset val="134"/>
    </font>
    <font>
      <b/>
      <sz val="12"/>
      <color rgb="FF000000"/>
      <name val="仿宋"/>
      <charset val="134"/>
    </font>
    <font>
      <b/>
      <sz val="14"/>
      <color theme="1"/>
      <name val="仿宋"/>
      <charset val="134"/>
    </font>
    <font>
      <b/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YM42"/>
  <sheetViews>
    <sheetView tabSelected="1" view="pageBreakPreview" zoomScale="85" zoomScaleNormal="100" zoomScaleSheetLayoutView="85" workbookViewId="0">
      <selection activeCell="H37" sqref="H37"/>
    </sheetView>
  </sheetViews>
  <sheetFormatPr defaultColWidth="9" defaultRowHeight="13.5"/>
  <cols>
    <col min="1" max="1" width="8.5" customWidth="1"/>
    <col min="2" max="2" width="10.3833333333333" style="3" customWidth="1"/>
    <col min="3" max="3" width="12" style="3" customWidth="1"/>
    <col min="4" max="4" width="9.13333333333333" style="3" customWidth="1"/>
    <col min="5" max="5" width="7.25" style="3" customWidth="1"/>
    <col min="6" max="6" width="7.63333333333333" style="3" customWidth="1"/>
    <col min="7" max="7" width="12.25" style="3" customWidth="1"/>
    <col min="8" max="8" width="24.75" customWidth="1"/>
    <col min="9" max="9" width="21" customWidth="1"/>
    <col min="10" max="10" width="21.3833333333333" style="4" customWidth="1"/>
    <col min="11" max="11" width="14.25" customWidth="1"/>
    <col min="12" max="12" width="13.8833333333333" customWidth="1"/>
    <col min="13" max="13" width="11.3833333333333" customWidth="1"/>
    <col min="14" max="14" width="10.6333333333333" customWidth="1"/>
    <col min="15" max="15" width="8.88333333333333" customWidth="1"/>
    <col min="16" max="16" width="15.1333333333333" customWidth="1"/>
    <col min="17" max="17" width="24.75" style="4" customWidth="1"/>
  </cols>
  <sheetData>
    <row r="1" ht="63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5"/>
      <c r="N1" s="5"/>
      <c r="O1" s="5"/>
      <c r="P1" s="5"/>
      <c r="Q1" s="22"/>
    </row>
    <row r="2" ht="24" customHeight="1" spans="1:17">
      <c r="A2" s="6" t="s">
        <v>1</v>
      </c>
      <c r="B2" s="7"/>
      <c r="C2" s="7"/>
      <c r="D2" s="7"/>
      <c r="E2" s="7"/>
      <c r="F2" s="7"/>
      <c r="G2" s="7"/>
      <c r="H2" s="6"/>
      <c r="I2" s="6"/>
      <c r="J2" s="23"/>
      <c r="K2" s="6"/>
      <c r="L2" s="6"/>
      <c r="M2" s="6"/>
      <c r="N2" s="6"/>
      <c r="O2" s="6"/>
      <c r="P2" s="24"/>
      <c r="Q2" s="30"/>
    </row>
    <row r="3" ht="30.95" customHeight="1" spans="1:17">
      <c r="A3" s="8" t="s">
        <v>2</v>
      </c>
      <c r="B3" s="9"/>
      <c r="C3" s="9"/>
      <c r="D3" s="9"/>
      <c r="E3" s="9"/>
      <c r="F3" s="9"/>
      <c r="G3" s="9"/>
      <c r="H3" s="8"/>
      <c r="I3" s="9"/>
      <c r="J3" s="25"/>
      <c r="K3" s="8"/>
      <c r="L3" s="8"/>
      <c r="M3" s="8"/>
      <c r="N3" s="8"/>
      <c r="O3" s="8"/>
      <c r="P3" s="8" t="s">
        <v>3</v>
      </c>
      <c r="Q3" s="8" t="s">
        <v>4</v>
      </c>
    </row>
    <row r="4" ht="28.5" customHeight="1" spans="1:17">
      <c r="A4" s="8"/>
      <c r="B4" s="8" t="s">
        <v>5</v>
      </c>
      <c r="C4" s="8" t="s">
        <v>6</v>
      </c>
      <c r="D4" s="8" t="s">
        <v>7</v>
      </c>
      <c r="E4" s="8" t="s">
        <v>8</v>
      </c>
      <c r="F4" s="10" t="s">
        <v>9</v>
      </c>
      <c r="G4" s="8" t="s">
        <v>10</v>
      </c>
      <c r="H4" s="10" t="s">
        <v>11</v>
      </c>
      <c r="I4" s="8" t="s">
        <v>12</v>
      </c>
      <c r="J4" s="8" t="s">
        <v>13</v>
      </c>
      <c r="K4" s="8" t="s">
        <v>14</v>
      </c>
      <c r="L4" s="8"/>
      <c r="M4" s="8"/>
      <c r="N4" s="8"/>
      <c r="O4" s="8"/>
      <c r="P4" s="8"/>
      <c r="Q4" s="8"/>
    </row>
    <row r="5" ht="21" customHeight="1" spans="1:17">
      <c r="A5" s="8"/>
      <c r="B5" s="8"/>
      <c r="C5" s="8"/>
      <c r="D5" s="8"/>
      <c r="E5" s="8"/>
      <c r="F5" s="11"/>
      <c r="G5" s="8"/>
      <c r="H5" s="11"/>
      <c r="I5" s="8"/>
      <c r="J5" s="8"/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/>
      <c r="Q5" s="8"/>
    </row>
    <row r="6" ht="24" customHeight="1" spans="1:17">
      <c r="A6" s="12"/>
      <c r="B6" s="13" t="s">
        <v>20</v>
      </c>
      <c r="C6" s="14"/>
      <c r="D6" s="14"/>
      <c r="E6" s="14"/>
      <c r="F6" s="14"/>
      <c r="G6" s="14"/>
      <c r="H6" s="15"/>
      <c r="I6" s="14"/>
      <c r="J6" s="26"/>
      <c r="K6" s="13">
        <f>K7+K11</f>
        <v>3680.83</v>
      </c>
      <c r="L6" s="13">
        <f t="shared" ref="L6:N6" si="0">L7+L11</f>
        <v>3516.35</v>
      </c>
      <c r="M6" s="13">
        <f t="shared" si="0"/>
        <v>152.48</v>
      </c>
      <c r="N6" s="13">
        <f t="shared" si="0"/>
        <v>12</v>
      </c>
      <c r="O6" s="13">
        <f>O7+O12+O35+O37</f>
        <v>0</v>
      </c>
      <c r="P6" s="13"/>
      <c r="Q6" s="26"/>
    </row>
    <row r="7" s="1" customFormat="1" ht="39.75" customHeight="1" spans="1:16211">
      <c r="A7" s="16" t="s">
        <v>21</v>
      </c>
      <c r="B7" s="16" t="s">
        <v>22</v>
      </c>
      <c r="C7" s="16"/>
      <c r="D7" s="16"/>
      <c r="E7" s="16"/>
      <c r="F7" s="16"/>
      <c r="G7" s="16"/>
      <c r="H7" s="16"/>
      <c r="I7" s="16"/>
      <c r="J7" s="27"/>
      <c r="K7" s="16">
        <f>SUM(K8:K10)</f>
        <v>81.66</v>
      </c>
      <c r="L7" s="16">
        <f>SUM(L8:L10)</f>
        <v>81.66</v>
      </c>
      <c r="M7" s="16">
        <f>SUM(M8:M10)</f>
        <v>0</v>
      </c>
      <c r="N7" s="16">
        <f>SUM(N8:N10)</f>
        <v>0</v>
      </c>
      <c r="O7" s="16">
        <f>SUM(O8:O10)</f>
        <v>0</v>
      </c>
      <c r="P7" s="16"/>
      <c r="Q7" s="27"/>
      <c r="WYM7" s="1">
        <f>SUM(A7:WYL7)</f>
        <v>163.32</v>
      </c>
    </row>
    <row r="8" s="2" customFormat="1" ht="91.5" customHeight="1" spans="1:17">
      <c r="A8" s="17">
        <v>1</v>
      </c>
      <c r="B8" s="18" t="s">
        <v>23</v>
      </c>
      <c r="C8" s="18" t="s">
        <v>24</v>
      </c>
      <c r="D8" s="18" t="s">
        <v>25</v>
      </c>
      <c r="E8" s="17" t="s">
        <v>26</v>
      </c>
      <c r="F8" s="17" t="s">
        <v>27</v>
      </c>
      <c r="G8" s="17" t="s">
        <v>28</v>
      </c>
      <c r="H8" s="18" t="s">
        <v>29</v>
      </c>
      <c r="I8" s="17"/>
      <c r="J8" s="17" t="s">
        <v>30</v>
      </c>
      <c r="K8" s="17">
        <v>0.6</v>
      </c>
      <c r="L8" s="17">
        <v>0.6</v>
      </c>
      <c r="M8" s="17"/>
      <c r="N8" s="17"/>
      <c r="O8" s="17"/>
      <c r="P8" s="17"/>
      <c r="Q8" s="18" t="s">
        <v>31</v>
      </c>
    </row>
    <row r="9" s="2" customFormat="1" ht="223.5" customHeight="1" spans="1:17">
      <c r="A9" s="17">
        <v>2</v>
      </c>
      <c r="B9" s="17" t="s">
        <v>32</v>
      </c>
      <c r="C9" s="17" t="s">
        <v>33</v>
      </c>
      <c r="D9" s="17" t="s">
        <v>34</v>
      </c>
      <c r="E9" s="17" t="s">
        <v>35</v>
      </c>
      <c r="F9" s="17"/>
      <c r="G9" s="17" t="s">
        <v>36</v>
      </c>
      <c r="H9" s="18" t="s">
        <v>37</v>
      </c>
      <c r="I9" s="28" t="s">
        <v>38</v>
      </c>
      <c r="J9" s="29" t="s">
        <v>39</v>
      </c>
      <c r="K9" s="17">
        <v>60</v>
      </c>
      <c r="L9" s="17">
        <v>60</v>
      </c>
      <c r="M9" s="16"/>
      <c r="N9" s="16"/>
      <c r="O9" s="16"/>
      <c r="P9" s="17" t="s">
        <v>40</v>
      </c>
      <c r="Q9" s="29" t="s">
        <v>41</v>
      </c>
    </row>
    <row r="10" s="2" customFormat="1" ht="91.5" customHeight="1" spans="1:17">
      <c r="A10" s="17">
        <v>3</v>
      </c>
      <c r="B10" s="17" t="s">
        <v>42</v>
      </c>
      <c r="C10" s="17" t="s">
        <v>43</v>
      </c>
      <c r="D10" s="17" t="s">
        <v>44</v>
      </c>
      <c r="E10" s="17" t="s">
        <v>26</v>
      </c>
      <c r="F10" s="17" t="s">
        <v>45</v>
      </c>
      <c r="G10" s="17" t="s">
        <v>43</v>
      </c>
      <c r="H10" s="17" t="s">
        <v>46</v>
      </c>
      <c r="I10" s="17" t="s">
        <v>47</v>
      </c>
      <c r="J10" s="29"/>
      <c r="K10" s="17">
        <v>21.06</v>
      </c>
      <c r="L10" s="17">
        <v>21.06</v>
      </c>
      <c r="M10" s="16"/>
      <c r="N10" s="16"/>
      <c r="O10" s="16"/>
      <c r="P10" s="17" t="s">
        <v>48</v>
      </c>
      <c r="Q10" s="29" t="s">
        <v>49</v>
      </c>
    </row>
    <row r="11" s="2" customFormat="1" ht="91.5" customHeight="1" spans="1:17">
      <c r="A11" s="16" t="s">
        <v>50</v>
      </c>
      <c r="B11" s="16" t="s">
        <v>51</v>
      </c>
      <c r="C11" s="16"/>
      <c r="D11" s="16"/>
      <c r="E11" s="16"/>
      <c r="F11" s="16"/>
      <c r="G11" s="16"/>
      <c r="H11" s="16"/>
      <c r="I11" s="16"/>
      <c r="J11" s="16"/>
      <c r="K11" s="16">
        <f>K12+K35+K37</f>
        <v>3599.17</v>
      </c>
      <c r="L11" s="16">
        <f t="shared" ref="L11:O11" si="1">L12+L35+L37</f>
        <v>3434.69</v>
      </c>
      <c r="M11" s="16">
        <f t="shared" si="1"/>
        <v>152.48</v>
      </c>
      <c r="N11" s="16">
        <f t="shared" si="1"/>
        <v>12</v>
      </c>
      <c r="O11" s="16">
        <f t="shared" si="1"/>
        <v>0</v>
      </c>
      <c r="P11" s="16"/>
      <c r="Q11" s="16"/>
    </row>
    <row r="12" s="2" customFormat="1" ht="85.5" customHeight="1" spans="1:17">
      <c r="A12" s="16" t="s">
        <v>52</v>
      </c>
      <c r="B12" s="16" t="s">
        <v>53</v>
      </c>
      <c r="C12" s="17"/>
      <c r="D12" s="17"/>
      <c r="E12" s="17"/>
      <c r="F12" s="17"/>
      <c r="G12" s="17"/>
      <c r="H12" s="17"/>
      <c r="I12" s="17"/>
      <c r="J12" s="29"/>
      <c r="K12" s="16">
        <f>SUM(K13:K34)</f>
        <v>2074.17</v>
      </c>
      <c r="L12" s="16">
        <f>SUM(L13:L34)</f>
        <v>1946.69</v>
      </c>
      <c r="M12" s="16">
        <f>SUM(M13:M34)</f>
        <v>115.48</v>
      </c>
      <c r="N12" s="16">
        <f>SUM(N13:N34)</f>
        <v>12</v>
      </c>
      <c r="O12" s="16">
        <f>SUM(O13:O13)</f>
        <v>0</v>
      </c>
      <c r="P12" s="16"/>
      <c r="Q12" s="29"/>
    </row>
    <row r="13" s="2" customFormat="1" ht="91.5" customHeight="1" spans="1:17">
      <c r="A13" s="17">
        <v>4</v>
      </c>
      <c r="B13" s="17" t="s">
        <v>54</v>
      </c>
      <c r="C13" s="17" t="s">
        <v>55</v>
      </c>
      <c r="D13" s="17" t="s">
        <v>56</v>
      </c>
      <c r="E13" s="17" t="s">
        <v>26</v>
      </c>
      <c r="F13" s="17" t="s">
        <v>57</v>
      </c>
      <c r="G13" s="17" t="s">
        <v>58</v>
      </c>
      <c r="H13" s="17" t="s">
        <v>59</v>
      </c>
      <c r="I13" s="17"/>
      <c r="J13" s="17" t="s">
        <v>60</v>
      </c>
      <c r="K13" s="17">
        <f>L13+M13+N13+O13</f>
        <v>1500</v>
      </c>
      <c r="L13" s="17">
        <v>1500</v>
      </c>
      <c r="M13" s="17">
        <v>0</v>
      </c>
      <c r="N13" s="17">
        <v>0</v>
      </c>
      <c r="O13" s="17">
        <v>0</v>
      </c>
      <c r="P13" s="17"/>
      <c r="Q13" s="17" t="s">
        <v>61</v>
      </c>
    </row>
    <row r="14" s="2" customFormat="1" ht="91.5" customHeight="1" spans="1:17">
      <c r="A14" s="17">
        <v>5</v>
      </c>
      <c r="B14" s="17" t="s">
        <v>62</v>
      </c>
      <c r="C14" s="17" t="s">
        <v>63</v>
      </c>
      <c r="D14" s="17" t="s">
        <v>64</v>
      </c>
      <c r="E14" s="17" t="s">
        <v>26</v>
      </c>
      <c r="F14" s="17" t="s">
        <v>65</v>
      </c>
      <c r="G14" s="17" t="s">
        <v>66</v>
      </c>
      <c r="H14" s="17" t="s">
        <v>67</v>
      </c>
      <c r="I14" s="17"/>
      <c r="J14" s="17" t="s">
        <v>68</v>
      </c>
      <c r="K14" s="17">
        <v>40</v>
      </c>
      <c r="L14" s="17">
        <v>40</v>
      </c>
      <c r="M14" s="17"/>
      <c r="N14" s="17"/>
      <c r="O14" s="17"/>
      <c r="P14" s="17"/>
      <c r="Q14" s="17" t="s">
        <v>69</v>
      </c>
    </row>
    <row r="15" s="2" customFormat="1" ht="91.5" customHeight="1" spans="1:17">
      <c r="A15" s="17">
        <v>6</v>
      </c>
      <c r="B15" s="17" t="s">
        <v>70</v>
      </c>
      <c r="C15" s="17" t="s">
        <v>63</v>
      </c>
      <c r="D15" s="17" t="s">
        <v>64</v>
      </c>
      <c r="E15" s="17" t="s">
        <v>26</v>
      </c>
      <c r="F15" s="17" t="s">
        <v>65</v>
      </c>
      <c r="G15" s="17" t="s">
        <v>71</v>
      </c>
      <c r="H15" s="17" t="s">
        <v>72</v>
      </c>
      <c r="I15" s="17"/>
      <c r="J15" s="17" t="s">
        <v>68</v>
      </c>
      <c r="K15" s="17">
        <v>80</v>
      </c>
      <c r="L15" s="17">
        <v>80</v>
      </c>
      <c r="M15" s="17"/>
      <c r="N15" s="17"/>
      <c r="O15" s="17"/>
      <c r="P15" s="17"/>
      <c r="Q15" s="17" t="s">
        <v>73</v>
      </c>
    </row>
    <row r="16" s="2" customFormat="1" ht="91.5" customHeight="1" spans="1:17">
      <c r="A16" s="17">
        <v>7</v>
      </c>
      <c r="B16" s="17" t="s">
        <v>74</v>
      </c>
      <c r="C16" s="17" t="s">
        <v>75</v>
      </c>
      <c r="D16" s="17" t="s">
        <v>64</v>
      </c>
      <c r="E16" s="17" t="s">
        <v>26</v>
      </c>
      <c r="F16" s="17" t="s">
        <v>65</v>
      </c>
      <c r="G16" s="17" t="s">
        <v>76</v>
      </c>
      <c r="H16" s="17" t="s">
        <v>77</v>
      </c>
      <c r="I16" s="17"/>
      <c r="J16" s="17" t="s">
        <v>78</v>
      </c>
      <c r="K16" s="17">
        <v>13</v>
      </c>
      <c r="L16" s="17">
        <v>13</v>
      </c>
      <c r="M16" s="17"/>
      <c r="N16" s="17"/>
      <c r="O16" s="17"/>
      <c r="P16" s="17"/>
      <c r="Q16" s="17" t="s">
        <v>79</v>
      </c>
    </row>
    <row r="17" s="2" customFormat="1" ht="91.5" customHeight="1" spans="1:17">
      <c r="A17" s="17">
        <v>8</v>
      </c>
      <c r="B17" s="17" t="s">
        <v>80</v>
      </c>
      <c r="C17" s="17" t="s">
        <v>81</v>
      </c>
      <c r="D17" s="17" t="s">
        <v>64</v>
      </c>
      <c r="E17" s="17" t="s">
        <v>26</v>
      </c>
      <c r="F17" s="17" t="s">
        <v>65</v>
      </c>
      <c r="G17" s="17" t="s">
        <v>82</v>
      </c>
      <c r="H17" s="17" t="s">
        <v>83</v>
      </c>
      <c r="I17" s="17" t="s">
        <v>84</v>
      </c>
      <c r="J17" s="29" t="s">
        <v>85</v>
      </c>
      <c r="K17" s="17">
        <v>6</v>
      </c>
      <c r="L17" s="17">
        <v>6</v>
      </c>
      <c r="M17" s="17"/>
      <c r="N17" s="17"/>
      <c r="O17" s="17"/>
      <c r="P17" s="17"/>
      <c r="Q17" s="29" t="s">
        <v>86</v>
      </c>
    </row>
    <row r="18" s="2" customFormat="1" ht="91.5" customHeight="1" spans="1:17">
      <c r="A18" s="17">
        <v>9</v>
      </c>
      <c r="B18" s="17" t="s">
        <v>87</v>
      </c>
      <c r="C18" s="17" t="s">
        <v>81</v>
      </c>
      <c r="D18" s="17" t="s">
        <v>64</v>
      </c>
      <c r="E18" s="17" t="s">
        <v>26</v>
      </c>
      <c r="F18" s="17" t="s">
        <v>65</v>
      </c>
      <c r="G18" s="17" t="s">
        <v>88</v>
      </c>
      <c r="H18" s="17" t="s">
        <v>89</v>
      </c>
      <c r="I18" s="17" t="s">
        <v>90</v>
      </c>
      <c r="J18" s="29" t="s">
        <v>91</v>
      </c>
      <c r="K18" s="17">
        <v>25</v>
      </c>
      <c r="L18" s="17">
        <v>25</v>
      </c>
      <c r="M18" s="17"/>
      <c r="N18" s="17"/>
      <c r="O18" s="17"/>
      <c r="P18" s="17"/>
      <c r="Q18" s="29" t="s">
        <v>92</v>
      </c>
    </row>
    <row r="19" s="2" customFormat="1" ht="91.5" customHeight="1" spans="1:17">
      <c r="A19" s="17">
        <v>10</v>
      </c>
      <c r="B19" s="17" t="s">
        <v>93</v>
      </c>
      <c r="C19" s="17" t="s">
        <v>81</v>
      </c>
      <c r="D19" s="17" t="s">
        <v>64</v>
      </c>
      <c r="E19" s="17" t="s">
        <v>26</v>
      </c>
      <c r="F19" s="17" t="s">
        <v>65</v>
      </c>
      <c r="G19" s="17" t="s">
        <v>94</v>
      </c>
      <c r="H19" s="17" t="s">
        <v>95</v>
      </c>
      <c r="I19" s="17" t="s">
        <v>96</v>
      </c>
      <c r="J19" s="29" t="s">
        <v>97</v>
      </c>
      <c r="K19" s="17">
        <v>8</v>
      </c>
      <c r="L19" s="17"/>
      <c r="M19" s="17">
        <v>8</v>
      </c>
      <c r="N19" s="17"/>
      <c r="O19" s="17"/>
      <c r="P19" s="17"/>
      <c r="Q19" s="29" t="s">
        <v>98</v>
      </c>
    </row>
    <row r="20" s="2" customFormat="1" ht="91.5" customHeight="1" spans="1:17">
      <c r="A20" s="17">
        <v>11</v>
      </c>
      <c r="B20" s="17" t="s">
        <v>99</v>
      </c>
      <c r="C20" s="17" t="s">
        <v>100</v>
      </c>
      <c r="D20" s="17" t="s">
        <v>101</v>
      </c>
      <c r="E20" s="17" t="s">
        <v>26</v>
      </c>
      <c r="F20" s="17" t="s">
        <v>65</v>
      </c>
      <c r="G20" s="17" t="s">
        <v>102</v>
      </c>
      <c r="H20" s="18" t="s">
        <v>103</v>
      </c>
      <c r="I20" s="17" t="s">
        <v>104</v>
      </c>
      <c r="J20" s="29" t="s">
        <v>105</v>
      </c>
      <c r="K20" s="17">
        <v>32.56</v>
      </c>
      <c r="L20" s="17">
        <v>32.56</v>
      </c>
      <c r="M20" s="17"/>
      <c r="N20" s="17"/>
      <c r="O20" s="17"/>
      <c r="P20" s="17"/>
      <c r="Q20" s="17" t="s">
        <v>106</v>
      </c>
    </row>
    <row r="21" s="2" customFormat="1" ht="91.5" customHeight="1" spans="1:17">
      <c r="A21" s="17">
        <v>12</v>
      </c>
      <c r="B21" s="17" t="s">
        <v>107</v>
      </c>
      <c r="C21" s="17" t="s">
        <v>81</v>
      </c>
      <c r="D21" s="17" t="s">
        <v>64</v>
      </c>
      <c r="E21" s="17" t="s">
        <v>26</v>
      </c>
      <c r="F21" s="17" t="s">
        <v>65</v>
      </c>
      <c r="G21" s="17" t="s">
        <v>108</v>
      </c>
      <c r="H21" s="17" t="s">
        <v>109</v>
      </c>
      <c r="I21" s="17" t="s">
        <v>109</v>
      </c>
      <c r="J21" s="17" t="s">
        <v>110</v>
      </c>
      <c r="K21" s="17">
        <v>80</v>
      </c>
      <c r="L21" s="17">
        <v>80</v>
      </c>
      <c r="M21" s="17"/>
      <c r="N21" s="17"/>
      <c r="O21" s="17"/>
      <c r="P21" s="17"/>
      <c r="Q21" s="17" t="s">
        <v>111</v>
      </c>
    </row>
    <row r="22" s="2" customFormat="1" ht="307.5" customHeight="1" spans="1:17">
      <c r="A22" s="17">
        <v>13</v>
      </c>
      <c r="B22" s="17" t="s">
        <v>112</v>
      </c>
      <c r="C22" s="17" t="s">
        <v>113</v>
      </c>
      <c r="D22" s="17" t="s">
        <v>114</v>
      </c>
      <c r="E22" s="17" t="s">
        <v>115</v>
      </c>
      <c r="F22" s="17" t="s">
        <v>27</v>
      </c>
      <c r="G22" s="17" t="s">
        <v>116</v>
      </c>
      <c r="H22" s="18" t="s">
        <v>117</v>
      </c>
      <c r="I22" s="17" t="s">
        <v>118</v>
      </c>
      <c r="J22" s="29" t="s">
        <v>30</v>
      </c>
      <c r="K22" s="29">
        <v>100</v>
      </c>
      <c r="L22" s="29"/>
      <c r="M22" s="29">
        <v>100</v>
      </c>
      <c r="N22" s="29"/>
      <c r="O22" s="29"/>
      <c r="P22" s="29" t="s">
        <v>119</v>
      </c>
      <c r="Q22" s="29" t="s">
        <v>120</v>
      </c>
    </row>
    <row r="23" s="2" customFormat="1" ht="91.5" customHeight="1" spans="1:17">
      <c r="A23" s="17">
        <v>14</v>
      </c>
      <c r="B23" s="17" t="s">
        <v>121</v>
      </c>
      <c r="C23" s="17" t="s">
        <v>122</v>
      </c>
      <c r="D23" s="17" t="s">
        <v>123</v>
      </c>
      <c r="E23" s="17" t="s">
        <v>26</v>
      </c>
      <c r="F23" s="17" t="s">
        <v>27</v>
      </c>
      <c r="G23" s="17"/>
      <c r="H23" s="18"/>
      <c r="I23" s="17"/>
      <c r="J23" s="29" t="s">
        <v>124</v>
      </c>
      <c r="K23" s="29">
        <v>7</v>
      </c>
      <c r="L23" s="29"/>
      <c r="M23" s="29">
        <v>7</v>
      </c>
      <c r="N23" s="29"/>
      <c r="O23" s="29"/>
      <c r="P23" s="29" t="s">
        <v>125</v>
      </c>
      <c r="Q23" s="31" t="s">
        <v>126</v>
      </c>
    </row>
    <row r="24" s="2" customFormat="1" ht="91.5" customHeight="1" spans="1:17">
      <c r="A24" s="17">
        <v>15</v>
      </c>
      <c r="B24" s="17" t="s">
        <v>127</v>
      </c>
      <c r="C24" s="17" t="s">
        <v>128</v>
      </c>
      <c r="D24" s="17" t="s">
        <v>123</v>
      </c>
      <c r="E24" s="17" t="s">
        <v>26</v>
      </c>
      <c r="F24" s="17" t="s">
        <v>27</v>
      </c>
      <c r="G24" s="17"/>
      <c r="H24" s="18"/>
      <c r="I24" s="17"/>
      <c r="J24" s="29" t="s">
        <v>30</v>
      </c>
      <c r="K24" s="29">
        <v>1.61</v>
      </c>
      <c r="L24" s="29">
        <v>1.13</v>
      </c>
      <c r="M24" s="29">
        <v>0.48</v>
      </c>
      <c r="N24" s="29"/>
      <c r="O24" s="29"/>
      <c r="P24" s="29" t="s">
        <v>129</v>
      </c>
      <c r="Q24" s="29" t="s">
        <v>130</v>
      </c>
    </row>
    <row r="25" s="2" customFormat="1" ht="91.5" customHeight="1" spans="1:17">
      <c r="A25" s="17">
        <v>16</v>
      </c>
      <c r="B25" s="17" t="s">
        <v>131</v>
      </c>
      <c r="C25" s="17" t="s">
        <v>132</v>
      </c>
      <c r="D25" s="17" t="s">
        <v>133</v>
      </c>
      <c r="E25" s="17" t="s">
        <v>26</v>
      </c>
      <c r="F25" s="17" t="s">
        <v>134</v>
      </c>
      <c r="G25" s="17" t="str">
        <f>C25</f>
        <v>屯里镇人民政府</v>
      </c>
      <c r="H25" s="17" t="s">
        <v>135</v>
      </c>
      <c r="I25" s="17" t="s">
        <v>136</v>
      </c>
      <c r="J25" s="17" t="s">
        <v>137</v>
      </c>
      <c r="K25" s="17">
        <v>34</v>
      </c>
      <c r="L25" s="17">
        <v>34</v>
      </c>
      <c r="M25" s="17"/>
      <c r="N25" s="17"/>
      <c r="O25" s="17"/>
      <c r="P25" s="17"/>
      <c r="Q25" s="29" t="s">
        <v>138</v>
      </c>
    </row>
    <row r="26" s="2" customFormat="1" ht="91.5" customHeight="1" spans="1:17">
      <c r="A26" s="17">
        <v>17</v>
      </c>
      <c r="B26" s="17" t="s">
        <v>139</v>
      </c>
      <c r="C26" s="17" t="s">
        <v>140</v>
      </c>
      <c r="D26" s="17" t="s">
        <v>141</v>
      </c>
      <c r="E26" s="17" t="s">
        <v>26</v>
      </c>
      <c r="F26" s="17" t="s">
        <v>134</v>
      </c>
      <c r="G26" s="17" t="str">
        <f t="shared" ref="G26:G33" si="2">C26</f>
        <v>谢悉村</v>
      </c>
      <c r="H26" s="17" t="s">
        <v>142</v>
      </c>
      <c r="I26" s="17" t="s">
        <v>143</v>
      </c>
      <c r="J26" s="17" t="s">
        <v>144</v>
      </c>
      <c r="K26" s="17">
        <v>20</v>
      </c>
      <c r="L26" s="17">
        <v>20</v>
      </c>
      <c r="M26" s="17"/>
      <c r="N26" s="17"/>
      <c r="O26" s="17"/>
      <c r="P26" s="17"/>
      <c r="Q26" s="29" t="s">
        <v>145</v>
      </c>
    </row>
    <row r="27" s="2" customFormat="1" ht="91.5" customHeight="1" spans="1:17">
      <c r="A27" s="17">
        <v>18</v>
      </c>
      <c r="B27" s="17" t="s">
        <v>139</v>
      </c>
      <c r="C27" s="17" t="s">
        <v>146</v>
      </c>
      <c r="D27" s="17" t="s">
        <v>147</v>
      </c>
      <c r="E27" s="17" t="s">
        <v>26</v>
      </c>
      <c r="F27" s="17" t="s">
        <v>134</v>
      </c>
      <c r="G27" s="17" t="str">
        <f t="shared" si="2"/>
        <v>马家河村</v>
      </c>
      <c r="H27" s="17" t="s">
        <v>142</v>
      </c>
      <c r="I27" s="17" t="s">
        <v>148</v>
      </c>
      <c r="J27" s="17" t="s">
        <v>144</v>
      </c>
      <c r="K27" s="17">
        <v>15</v>
      </c>
      <c r="L27" s="17">
        <v>15</v>
      </c>
      <c r="M27" s="17"/>
      <c r="N27" s="17"/>
      <c r="O27" s="17"/>
      <c r="P27" s="17"/>
      <c r="Q27" s="29" t="s">
        <v>145</v>
      </c>
    </row>
    <row r="28" s="2" customFormat="1" ht="91.5" customHeight="1" spans="1:17">
      <c r="A28" s="17">
        <v>19</v>
      </c>
      <c r="B28" s="17" t="s">
        <v>149</v>
      </c>
      <c r="C28" s="17" t="s">
        <v>150</v>
      </c>
      <c r="D28" s="17" t="s">
        <v>151</v>
      </c>
      <c r="E28" s="17" t="s">
        <v>26</v>
      </c>
      <c r="F28" s="17" t="s">
        <v>134</v>
      </c>
      <c r="G28" s="17" t="str">
        <f t="shared" si="2"/>
        <v>上东村</v>
      </c>
      <c r="H28" s="17" t="s">
        <v>152</v>
      </c>
      <c r="I28" s="17" t="s">
        <v>153</v>
      </c>
      <c r="J28" s="17" t="s">
        <v>144</v>
      </c>
      <c r="K28" s="17">
        <v>10</v>
      </c>
      <c r="L28" s="17">
        <v>10</v>
      </c>
      <c r="M28" s="17"/>
      <c r="N28" s="17"/>
      <c r="O28" s="17"/>
      <c r="P28" s="17"/>
      <c r="Q28" s="29" t="s">
        <v>145</v>
      </c>
    </row>
    <row r="29" s="2" customFormat="1" ht="91.5" customHeight="1" spans="1:17">
      <c r="A29" s="17">
        <v>20</v>
      </c>
      <c r="B29" s="17" t="s">
        <v>154</v>
      </c>
      <c r="C29" s="17" t="s">
        <v>155</v>
      </c>
      <c r="D29" s="17" t="s">
        <v>156</v>
      </c>
      <c r="E29" s="17" t="s">
        <v>26</v>
      </c>
      <c r="F29" s="17" t="s">
        <v>134</v>
      </c>
      <c r="G29" s="17" t="str">
        <f t="shared" si="2"/>
        <v>桑峨村</v>
      </c>
      <c r="H29" s="17" t="s">
        <v>157</v>
      </c>
      <c r="I29" s="17" t="s">
        <v>158</v>
      </c>
      <c r="J29" s="17" t="s">
        <v>137</v>
      </c>
      <c r="K29" s="17">
        <v>20</v>
      </c>
      <c r="L29" s="17">
        <v>20</v>
      </c>
      <c r="M29" s="17"/>
      <c r="N29" s="17"/>
      <c r="O29" s="17"/>
      <c r="P29" s="17"/>
      <c r="Q29" s="29" t="s">
        <v>145</v>
      </c>
    </row>
    <row r="30" s="2" customFormat="1" ht="91.5" customHeight="1" spans="1:17">
      <c r="A30" s="17">
        <v>21</v>
      </c>
      <c r="B30" s="17" t="s">
        <v>139</v>
      </c>
      <c r="C30" s="17" t="s">
        <v>159</v>
      </c>
      <c r="D30" s="17" t="s">
        <v>160</v>
      </c>
      <c r="E30" s="17" t="s">
        <v>26</v>
      </c>
      <c r="F30" s="17" t="s">
        <v>134</v>
      </c>
      <c r="G30" s="17" t="str">
        <f t="shared" si="2"/>
        <v>窑头村</v>
      </c>
      <c r="H30" s="17" t="s">
        <v>152</v>
      </c>
      <c r="I30" s="17" t="s">
        <v>161</v>
      </c>
      <c r="J30" s="17" t="s">
        <v>137</v>
      </c>
      <c r="K30" s="17">
        <v>40</v>
      </c>
      <c r="L30" s="17">
        <v>40</v>
      </c>
      <c r="M30" s="17"/>
      <c r="N30" s="17"/>
      <c r="O30" s="17"/>
      <c r="P30" s="17"/>
      <c r="Q30" s="29" t="s">
        <v>145</v>
      </c>
    </row>
    <row r="31" s="2" customFormat="1" ht="91.5" customHeight="1" spans="1:17">
      <c r="A31" s="17">
        <v>22</v>
      </c>
      <c r="B31" s="17" t="s">
        <v>139</v>
      </c>
      <c r="C31" s="17" t="s">
        <v>162</v>
      </c>
      <c r="D31" s="17" t="s">
        <v>163</v>
      </c>
      <c r="E31" s="17" t="s">
        <v>26</v>
      </c>
      <c r="F31" s="17" t="s">
        <v>134</v>
      </c>
      <c r="G31" s="17" t="str">
        <f t="shared" si="2"/>
        <v>回宫村</v>
      </c>
      <c r="H31" s="17" t="s">
        <v>164</v>
      </c>
      <c r="I31" s="17" t="s">
        <v>165</v>
      </c>
      <c r="J31" s="17" t="s">
        <v>137</v>
      </c>
      <c r="K31" s="17">
        <v>10</v>
      </c>
      <c r="L31" s="17">
        <v>10</v>
      </c>
      <c r="M31" s="17"/>
      <c r="N31" s="17"/>
      <c r="O31" s="17"/>
      <c r="P31" s="17"/>
      <c r="Q31" s="29" t="s">
        <v>145</v>
      </c>
    </row>
    <row r="32" s="2" customFormat="1" ht="91.5" customHeight="1" spans="1:17">
      <c r="A32" s="17">
        <v>23</v>
      </c>
      <c r="B32" s="17" t="s">
        <v>166</v>
      </c>
      <c r="C32" s="17" t="s">
        <v>167</v>
      </c>
      <c r="D32" s="17" t="s">
        <v>168</v>
      </c>
      <c r="E32" s="17" t="s">
        <v>26</v>
      </c>
      <c r="F32" s="17" t="s">
        <v>134</v>
      </c>
      <c r="G32" s="17" t="str">
        <f t="shared" si="2"/>
        <v>柏东村</v>
      </c>
      <c r="H32" s="17" t="s">
        <v>152</v>
      </c>
      <c r="I32" s="17" t="s">
        <v>169</v>
      </c>
      <c r="J32" s="17" t="s">
        <v>144</v>
      </c>
      <c r="K32" s="17">
        <v>10</v>
      </c>
      <c r="L32" s="17">
        <v>10</v>
      </c>
      <c r="M32" s="17"/>
      <c r="N32" s="17"/>
      <c r="O32" s="17"/>
      <c r="P32" s="17"/>
      <c r="Q32" s="29" t="s">
        <v>145</v>
      </c>
    </row>
    <row r="33" s="2" customFormat="1" ht="91.5" customHeight="1" spans="1:17">
      <c r="A33" s="17">
        <v>24</v>
      </c>
      <c r="B33" s="17" t="s">
        <v>139</v>
      </c>
      <c r="C33" s="17" t="s">
        <v>170</v>
      </c>
      <c r="D33" s="17" t="s">
        <v>171</v>
      </c>
      <c r="E33" s="17" t="s">
        <v>26</v>
      </c>
      <c r="F33" s="17" t="s">
        <v>134</v>
      </c>
      <c r="G33" s="17" t="str">
        <f t="shared" si="2"/>
        <v>大疙瘩村</v>
      </c>
      <c r="H33" s="17" t="s">
        <v>142</v>
      </c>
      <c r="I33" s="17" t="s">
        <v>172</v>
      </c>
      <c r="J33" s="17" t="s">
        <v>144</v>
      </c>
      <c r="K33" s="17">
        <v>10</v>
      </c>
      <c r="L33" s="17">
        <v>10</v>
      </c>
      <c r="M33" s="17"/>
      <c r="N33" s="17"/>
      <c r="O33" s="17"/>
      <c r="P33" s="17"/>
      <c r="Q33" s="29" t="s">
        <v>145</v>
      </c>
    </row>
    <row r="34" s="2" customFormat="1" ht="91.5" customHeight="1" spans="1:17">
      <c r="A34" s="17">
        <v>25</v>
      </c>
      <c r="B34" s="17" t="s">
        <v>173</v>
      </c>
      <c r="C34" s="17" t="s">
        <v>174</v>
      </c>
      <c r="D34" s="17" t="s">
        <v>64</v>
      </c>
      <c r="E34" s="17" t="s">
        <v>26</v>
      </c>
      <c r="F34" s="17" t="s">
        <v>134</v>
      </c>
      <c r="G34" s="17" t="s">
        <v>175</v>
      </c>
      <c r="H34" s="17" t="s">
        <v>176</v>
      </c>
      <c r="I34" s="17"/>
      <c r="J34" s="17" t="s">
        <v>177</v>
      </c>
      <c r="K34" s="17">
        <v>12</v>
      </c>
      <c r="L34" s="17"/>
      <c r="M34" s="17"/>
      <c r="N34" s="17">
        <v>12</v>
      </c>
      <c r="O34" s="17"/>
      <c r="P34" s="17"/>
      <c r="Q34" s="29"/>
    </row>
    <row r="35" s="2" customFormat="1" ht="91.5" customHeight="1" spans="1:17">
      <c r="A35" s="16" t="s">
        <v>178</v>
      </c>
      <c r="B35" s="16" t="s">
        <v>179</v>
      </c>
      <c r="C35" s="17"/>
      <c r="D35" s="17"/>
      <c r="E35" s="17"/>
      <c r="F35" s="17"/>
      <c r="G35" s="17"/>
      <c r="H35" s="17"/>
      <c r="I35" s="17"/>
      <c r="J35" s="29"/>
      <c r="K35" s="16">
        <f>SUM(K36)</f>
        <v>1488</v>
      </c>
      <c r="L35" s="16">
        <f t="shared" ref="L35:N35" si="3">SUM(L36)</f>
        <v>1488</v>
      </c>
      <c r="M35" s="16">
        <f t="shared" si="3"/>
        <v>0</v>
      </c>
      <c r="N35" s="16">
        <f t="shared" si="3"/>
        <v>0</v>
      </c>
      <c r="O35" s="17"/>
      <c r="P35" s="17"/>
      <c r="Q35" s="29"/>
    </row>
    <row r="36" s="2" customFormat="1" ht="201" customHeight="1" spans="1:17">
      <c r="A36" s="17">
        <v>26</v>
      </c>
      <c r="B36" s="18" t="s">
        <v>180</v>
      </c>
      <c r="C36" s="18" t="s">
        <v>181</v>
      </c>
      <c r="D36" s="17" t="s">
        <v>182</v>
      </c>
      <c r="E36" s="17" t="s">
        <v>183</v>
      </c>
      <c r="F36" s="17" t="s">
        <v>184</v>
      </c>
      <c r="G36" s="17" t="s">
        <v>185</v>
      </c>
      <c r="H36" s="18" t="s">
        <v>186</v>
      </c>
      <c r="I36" s="17" t="s">
        <v>187</v>
      </c>
      <c r="J36" s="17" t="s">
        <v>188</v>
      </c>
      <c r="K36" s="17">
        <v>1488</v>
      </c>
      <c r="L36" s="17">
        <v>1488</v>
      </c>
      <c r="M36" s="17"/>
      <c r="N36" s="17"/>
      <c r="O36" s="17"/>
      <c r="P36" s="17"/>
      <c r="Q36" s="18" t="s">
        <v>189</v>
      </c>
    </row>
    <row r="37" s="2" customFormat="1" ht="91.5" customHeight="1" spans="1:17">
      <c r="A37" s="16" t="s">
        <v>190</v>
      </c>
      <c r="B37" s="16" t="s">
        <v>191</v>
      </c>
      <c r="C37" s="17"/>
      <c r="D37" s="17"/>
      <c r="E37" s="17"/>
      <c r="F37" s="17"/>
      <c r="G37" s="17"/>
      <c r="H37" s="17"/>
      <c r="I37" s="17"/>
      <c r="J37" s="29"/>
      <c r="K37" s="16">
        <f>SUM(K38:K40)</f>
        <v>37</v>
      </c>
      <c r="L37" s="16">
        <f t="shared" ref="L37:N37" si="4">SUM(L38:L40)</f>
        <v>0</v>
      </c>
      <c r="M37" s="16">
        <f t="shared" si="4"/>
        <v>37</v>
      </c>
      <c r="N37" s="16">
        <f t="shared" si="4"/>
        <v>0</v>
      </c>
      <c r="O37" s="17"/>
      <c r="P37" s="17"/>
      <c r="Q37" s="29"/>
    </row>
    <row r="38" s="2" customFormat="1" ht="91.5" customHeight="1" spans="1:17">
      <c r="A38" s="17">
        <v>27</v>
      </c>
      <c r="B38" s="18" t="s">
        <v>192</v>
      </c>
      <c r="C38" s="18" t="s">
        <v>193</v>
      </c>
      <c r="D38" s="17" t="s">
        <v>194</v>
      </c>
      <c r="E38" s="17" t="s">
        <v>195</v>
      </c>
      <c r="F38" s="17"/>
      <c r="G38" s="17" t="s">
        <v>196</v>
      </c>
      <c r="H38" s="18" t="s">
        <v>197</v>
      </c>
      <c r="I38" s="18" t="s">
        <v>198</v>
      </c>
      <c r="J38" s="29" t="s">
        <v>199</v>
      </c>
      <c r="K38" s="17">
        <v>22</v>
      </c>
      <c r="L38" s="17"/>
      <c r="M38" s="17">
        <v>22</v>
      </c>
      <c r="N38" s="17"/>
      <c r="O38" s="17"/>
      <c r="P38" s="17"/>
      <c r="Q38" s="29" t="s">
        <v>200</v>
      </c>
    </row>
    <row r="39" s="2" customFormat="1" ht="91.5" customHeight="1" spans="1:17">
      <c r="A39" s="17">
        <v>28</v>
      </c>
      <c r="B39" s="17" t="s">
        <v>201</v>
      </c>
      <c r="C39" s="17" t="s">
        <v>193</v>
      </c>
      <c r="D39" s="17" t="s">
        <v>194</v>
      </c>
      <c r="E39" s="17"/>
      <c r="F39" s="17"/>
      <c r="G39" s="17" t="s">
        <v>202</v>
      </c>
      <c r="H39" s="17" t="s">
        <v>203</v>
      </c>
      <c r="I39" s="17" t="s">
        <v>204</v>
      </c>
      <c r="J39" s="29"/>
      <c r="K39" s="17">
        <v>10</v>
      </c>
      <c r="L39" s="17"/>
      <c r="M39" s="17">
        <v>10</v>
      </c>
      <c r="N39" s="17"/>
      <c r="O39" s="17"/>
      <c r="P39" s="17"/>
      <c r="Q39" s="29" t="s">
        <v>205</v>
      </c>
    </row>
    <row r="40" s="2" customFormat="1" ht="91.5" customHeight="1" spans="1:17">
      <c r="A40" s="17">
        <v>29</v>
      </c>
      <c r="B40" s="17" t="s">
        <v>206</v>
      </c>
      <c r="C40" s="17" t="s">
        <v>193</v>
      </c>
      <c r="D40" s="17" t="s">
        <v>194</v>
      </c>
      <c r="E40" s="17" t="s">
        <v>195</v>
      </c>
      <c r="F40" s="17"/>
      <c r="G40" s="17" t="s">
        <v>207</v>
      </c>
      <c r="H40" s="17" t="s">
        <v>195</v>
      </c>
      <c r="I40" s="17"/>
      <c r="J40" s="29" t="s">
        <v>208</v>
      </c>
      <c r="K40" s="17">
        <v>5</v>
      </c>
      <c r="L40" s="17"/>
      <c r="M40" s="17">
        <v>5</v>
      </c>
      <c r="N40" s="17"/>
      <c r="O40" s="17"/>
      <c r="P40" s="17"/>
      <c r="Q40" s="29" t="s">
        <v>209</v>
      </c>
    </row>
    <row r="41" ht="14.25" spans="1:16">
      <c r="A41" s="19"/>
      <c r="B41" s="20"/>
      <c r="C41" s="20"/>
      <c r="D41" s="20"/>
      <c r="E41" s="20"/>
      <c r="F41" s="20"/>
      <c r="G41" s="20"/>
      <c r="H41" s="19"/>
      <c r="I41" s="19"/>
      <c r="K41" s="21"/>
      <c r="L41" s="21"/>
      <c r="M41" s="21"/>
      <c r="N41" s="21"/>
      <c r="O41" s="21"/>
      <c r="P41" s="21"/>
    </row>
    <row r="42" spans="1:9">
      <c r="A42" s="21"/>
      <c r="H42" s="21"/>
      <c r="I42" s="21"/>
    </row>
  </sheetData>
  <mergeCells count="17">
    <mergeCell ref="A1:Q1"/>
    <mergeCell ref="P2:Q2"/>
    <mergeCell ref="B3:J3"/>
    <mergeCell ref="K3:O3"/>
    <mergeCell ref="K4:O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3:P5"/>
    <mergeCell ref="Q3:Q5"/>
  </mergeCells>
  <pageMargins left="0.359027777777778" right="0.1" top="0.786805555555556" bottom="0.786805555555556" header="0.393055555555556" footer="0.393055555555556"/>
  <pageSetup paperSize="9" scale="60" orientation="landscape"/>
  <headerFooter>
    <oddFooter>&amp;C&amp;14第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LINA</cp:lastModifiedBy>
  <dcterms:created xsi:type="dcterms:W3CDTF">2017-07-05T01:52:00Z</dcterms:created>
  <cp:lastPrinted>2018-11-30T08:04:00Z</cp:lastPrinted>
  <dcterms:modified xsi:type="dcterms:W3CDTF">2018-12-24T07:39:43Z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