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2"/>
  </bookViews>
  <sheets>
    <sheet name="方案附整合资金项目拨付表" sheetId="8" r:id="rId1"/>
    <sheet name="方案附整合资金项目安排建设表" sheetId="7" r:id="rId2"/>
    <sheet name="整合资金项目拨付表" sheetId="5" r:id="rId3"/>
    <sheet name="整合资金项目安排建设表" sheetId="4" r:id="rId4"/>
  </sheets>
  <definedNames>
    <definedName name="_xlnm._FilterDatabase" localSheetId="0" hidden="1">方案附整合资金项目拨付表!#REF!</definedName>
    <definedName name="_xlnm.Print_Titles" localSheetId="1">方案附整合资金项目安排建设表!$1:$5</definedName>
    <definedName name="_xlnm.Print_Titles" localSheetId="0">方案附整合资金项目拨付表!$1:$5</definedName>
    <definedName name="_xlnm.Print_Titles" localSheetId="3">整合资金项目安排建设表!$1:$5</definedName>
    <definedName name="_xlnm.Print_Titles" localSheetId="2">整合资金项目拨付表!$1:$5</definedName>
  </definedNames>
  <calcPr calcId="144525"/>
</workbook>
</file>

<file path=xl/sharedStrings.xml><?xml version="1.0" encoding="utf-8"?>
<sst xmlns="http://schemas.openxmlformats.org/spreadsheetml/2006/main" count="2264" uniqueCount="630">
  <si>
    <t xml:space="preserve">  附件：</t>
  </si>
  <si>
    <t>吉县2018年统筹整合财政资金安排建设项目表</t>
  </si>
  <si>
    <t>单位：万元</t>
  </si>
  <si>
    <t>序号</t>
  </si>
  <si>
    <t>项目名称</t>
  </si>
  <si>
    <t>项目性质</t>
  </si>
  <si>
    <t>项目单位</t>
  </si>
  <si>
    <t>建设地点</t>
  </si>
  <si>
    <t>主要建设规模及内容</t>
  </si>
  <si>
    <t>2018年整合财政资金</t>
  </si>
  <si>
    <t>项目进度及计划</t>
  </si>
  <si>
    <t>项目预期效益</t>
  </si>
  <si>
    <t>小计</t>
  </si>
  <si>
    <t>中央</t>
  </si>
  <si>
    <t>省级</t>
  </si>
  <si>
    <t>市级</t>
  </si>
  <si>
    <t>县级</t>
  </si>
  <si>
    <t>总合计</t>
  </si>
  <si>
    <t>一</t>
  </si>
  <si>
    <t>生态补偿脱贫</t>
  </si>
  <si>
    <t xml:space="preserve">2017年吕梁山生态脆弱区造林工程
</t>
  </si>
  <si>
    <t>新建</t>
  </si>
  <si>
    <t>吉县林业服务中心</t>
  </si>
  <si>
    <t>正在规划中</t>
  </si>
  <si>
    <t>总任务1.3万亩人工造林</t>
  </si>
  <si>
    <t>正在规划及前期准备</t>
  </si>
  <si>
    <t>增加林地面积、提高植被覆盖率，可直接产生较大经济效益</t>
  </si>
  <si>
    <t>未成林造林地管护</t>
  </si>
  <si>
    <t>吉昌镇、壶口镇、屯里镇、柏山寺乡、车城乡、东城乡、文城乡、中垛乡八个乡镇</t>
  </si>
  <si>
    <t>聘用建档立卡贫困户护林员对全县各乡镇的天保管护区进行森林管护</t>
  </si>
  <si>
    <t>2018年年底完成</t>
  </si>
  <si>
    <t>通过管护增加贫困人员收入实现一人管护全家脱贫</t>
  </si>
  <si>
    <t>森林生态效益补偿</t>
  </si>
  <si>
    <t>全县国家级公益林护林员管护费、公益林补偿兑现、管护设施维护等，任务45.62万亩国家级公益林，任务45.62万亩国家级公益林</t>
  </si>
  <si>
    <t>森林资源保护</t>
  </si>
  <si>
    <t>全县八个乡镇以及红旗林场</t>
  </si>
  <si>
    <t>全县国家级公益林护林员管护费、公益林补偿兑现、管护设施维护等，总任务110.1万亩地方公益林</t>
  </si>
  <si>
    <t>中幼林抚育</t>
  </si>
  <si>
    <t>吉县红旗林场</t>
  </si>
  <si>
    <t>对油松林地人工修剪、间伐、打梢，总任务3000亩</t>
  </si>
  <si>
    <t>二</t>
  </si>
  <si>
    <t>教育脱贫项目</t>
  </si>
  <si>
    <t>义务教育学生营养改善计划</t>
  </si>
  <si>
    <t>吉县教育科技局</t>
  </si>
  <si>
    <t>全县61个贫困村</t>
  </si>
  <si>
    <t>贫困村义务教育阶段学生每天提供营养餐</t>
  </si>
  <si>
    <t>2018年12月完成</t>
  </si>
  <si>
    <t>改善学生营养水平</t>
  </si>
  <si>
    <t>农村教师生活补助</t>
  </si>
  <si>
    <t>贫困村农村学校教师发放生活补助</t>
  </si>
  <si>
    <t>调动贫困村教师工作积极性，提高贫困村学校的教学质量</t>
  </si>
  <si>
    <t>雨露计划</t>
  </si>
  <si>
    <t>吉县扶贫开发中心</t>
  </si>
  <si>
    <t>建档立卡户大学生</t>
  </si>
  <si>
    <t>巩固脱贫攻坚成效</t>
  </si>
  <si>
    <t>三、</t>
  </si>
  <si>
    <t>生产脱贫项目</t>
  </si>
  <si>
    <t>（一）</t>
  </si>
  <si>
    <t>农业产业扶贫</t>
  </si>
  <si>
    <t>新型职业农民培育</t>
  </si>
  <si>
    <t>农业林业委员会</t>
  </si>
  <si>
    <t>29个村委</t>
  </si>
  <si>
    <t>培训1028个有产业的贫困劳动能力</t>
  </si>
  <si>
    <t>2018年底完成</t>
  </si>
  <si>
    <t>使1028个贫困劳动力具有一技之长</t>
  </si>
  <si>
    <t>农业资源及生态保护</t>
  </si>
  <si>
    <t>全县8个乡镇</t>
  </si>
  <si>
    <t>采集28个土样，开展利用率试验1个，田间肥效校正试验2个，建立耕地质量数据库1个</t>
  </si>
  <si>
    <t>专业合作社示范建设</t>
  </si>
  <si>
    <t>35个合作社</t>
  </si>
  <si>
    <t>体制机制、农机装备、人才队伍</t>
  </si>
  <si>
    <t>吉县柏山寺乡等2乡东石泉村等3村高标准农田整理项目</t>
  </si>
  <si>
    <t>吉县国土资源局</t>
  </si>
  <si>
    <t>柏山寺乡东石泉村、西头村</t>
  </si>
  <si>
    <t>土地平整工程：表土剥离6.4198万m3，底土平整24.8864万m3，修筑田坎3.6607万m3，修筑田埂0.2046万m3，土地翻耕21.3994万m2;田间道路工程：整修4m宽水泥路面田间3.944km，整修2m宽素土路面生产路10.711km;其他工程：项目区内动土方的耕地施用精致有机肥96.297t,施用硫酸亚铁19.259t。</t>
  </si>
  <si>
    <t>项目设计立项已完成，年底完成招投标，2018年底完成</t>
  </si>
  <si>
    <t xml:space="preserve">项目实施后，不仅能增加有效耕地面积，提高土地集约利用率，促进农业机械化进程，而且可以改善农业生产条件和农业生态环境，提高土地的产出率和收益率，对提高农民收入，对促进社会稳定，加快当地农民致富起到积极作用。
</t>
  </si>
  <si>
    <t>中垛乡柳沟村</t>
  </si>
  <si>
    <t>农村地质灾害治理搬迁项目</t>
  </si>
  <si>
    <t>续建</t>
  </si>
  <si>
    <t>国土局</t>
  </si>
  <si>
    <t>各乡镇</t>
  </si>
  <si>
    <t>252户地质灾害危险户治理搬迁补助</t>
  </si>
  <si>
    <t>解决252户农村居民住房安全</t>
  </si>
  <si>
    <t>沿黄万亩农业生态旅游综合开发园区</t>
  </si>
  <si>
    <t>吉县农业综合开发办公室</t>
  </si>
  <si>
    <t>吉县壶口镇</t>
  </si>
  <si>
    <t>1.水利措施:节水灌溉果园0.7万亩，新建提灌站4处，蓄水池5处，埋设管道4万米。2.农业措施:平田整地2000亩，测土配方改良土壤1万亩。3.林业措施:栽植经济林2000亩，栽植道路防护林6000棵。4.道路工程:田间道路硬化10公里。5.科技推广:苹果示范基地400亩，技术培训5000人次，购买农机具20台。</t>
  </si>
  <si>
    <t>规划设计阶段</t>
  </si>
  <si>
    <t>年可实现农业、旅游、生态、综合收入1亿元，带动项目区贫困群众年增收入5000万元</t>
  </si>
  <si>
    <t>2017年吉县果业“提质增效”工程项目</t>
  </si>
  <si>
    <t>吉县果业服务中心</t>
  </si>
  <si>
    <t>吉昌镇、屯里镇、壶口镇、车城乡、中垛乡、东城乡、柏山寺乡、文城乡</t>
  </si>
  <si>
    <t>人工授粉补助30万元；品牌建设补助12万元；技术培训补助2.5万元。</t>
  </si>
  <si>
    <t>3000亩示范园果园年可增收1080万元</t>
  </si>
  <si>
    <t>吉县果树科技研究所</t>
  </si>
  <si>
    <t>吉昌镇、中垛乡、文城乡、车城乡、</t>
  </si>
  <si>
    <t>栽植良种苗木33万元；铺设黑膜3.5万元。</t>
  </si>
  <si>
    <t>1500亩苹果示范基地年可增收900多万元</t>
  </si>
  <si>
    <t>农机深松整地作业补助</t>
  </si>
  <si>
    <t>农机中心</t>
  </si>
  <si>
    <t>吉昌镇</t>
  </si>
  <si>
    <t>补贴2000亩深松整地作业</t>
  </si>
  <si>
    <t>500户增产增收5万元</t>
  </si>
  <si>
    <t>文城乡</t>
  </si>
  <si>
    <t>补贴5000亩深松整地作业</t>
  </si>
  <si>
    <t>1200户增产
增收12万元</t>
  </si>
  <si>
    <t>屯里镇</t>
  </si>
  <si>
    <t>1100户增产
增收13万元</t>
  </si>
  <si>
    <t>中垛乡</t>
  </si>
  <si>
    <t>补贴1000亩深松整地作业</t>
  </si>
  <si>
    <t>650户增产增
收5万元</t>
  </si>
  <si>
    <t>柏山寺乡</t>
  </si>
  <si>
    <t>补贴4000亩深松整地作业</t>
  </si>
  <si>
    <t>750户增产增
收10万元</t>
  </si>
  <si>
    <t>车城乡</t>
  </si>
  <si>
    <t>300户增产
增收5万元</t>
  </si>
  <si>
    <t>新型职业农民培训</t>
  </si>
  <si>
    <t>屯里镇90人、窑渠乡20人</t>
  </si>
  <si>
    <t>提升农机操作技能
和素质</t>
  </si>
  <si>
    <t>110户农机操作手能更好的掌握操作技能，增加收入</t>
  </si>
  <si>
    <t>（二）</t>
  </si>
  <si>
    <t>苹果产业化发展</t>
  </si>
  <si>
    <t>果业中心</t>
  </si>
  <si>
    <t>全县</t>
  </si>
  <si>
    <t>促进全县苹果产业化发展</t>
  </si>
  <si>
    <t xml:space="preserve">2018年12月底完成 </t>
  </si>
  <si>
    <t>提升主导产业品质</t>
  </si>
  <si>
    <t>（三）</t>
  </si>
  <si>
    <t>基础设施建设</t>
  </si>
  <si>
    <t>吉县柏山寺乡东石泉垣以工代赈片区综合开发项目</t>
  </si>
  <si>
    <t>柏山寺乡人民政府</t>
  </si>
  <si>
    <t>柏山寺乡、吉昌镇                      石泉、疙瘩、站家岭、吴庄、腰站、车庄、朔里</t>
  </si>
  <si>
    <r>
      <rPr>
        <sz val="11"/>
        <rFont val="宋体"/>
        <charset val="134"/>
      </rPr>
      <t>（1）基本农田:新建沟坝地基本农田200亩；（2）农田水利：利用水利已建抗旱应急水源及其设备，发展果园节水灌溉面积2500亩。兴建300m</t>
    </r>
    <r>
      <rPr>
        <vertAlign val="superscript"/>
        <sz val="11"/>
        <rFont val="宋体"/>
        <charset val="134"/>
      </rPr>
      <t>3</t>
    </r>
    <r>
      <rPr>
        <sz val="11"/>
        <rFont val="宋体"/>
        <charset val="134"/>
      </rPr>
      <t>蓄水池4座，检查井500个，调控房4座，龙头进园500户；铺设3寸塑料管6km，2寸塑料管6.2km，1.5寸塑料管3km，1寸塑料管4km，6分塑料管6km；（3）流域治理：新增控制水土流失面积7.4km</t>
    </r>
    <r>
      <rPr>
        <vertAlign val="superscript"/>
        <sz val="11"/>
        <rFont val="宋体"/>
        <charset val="134"/>
      </rPr>
      <t>2</t>
    </r>
    <r>
      <rPr>
        <sz val="11"/>
        <rFont val="宋体"/>
        <charset val="134"/>
      </rPr>
      <t>，新建小型淤地坝6座，生产坝15座，生产路4.5公里，发展以山桃、山杏为主的经济林1500亩；（4）兴修区间砼道路4.5公里。</t>
    </r>
  </si>
  <si>
    <t>2018年</t>
  </si>
  <si>
    <t>项目实施后，共可受益2个乡镇，2个行政村的5个自然村，1480口人。年增加收入250万元，人均年可增收2000余元。其经济、生态、社会效益都非常显著。</t>
  </si>
  <si>
    <t>小额贷款贴息</t>
  </si>
  <si>
    <t>建档立卡户</t>
  </si>
  <si>
    <t>电商扶贫</t>
  </si>
  <si>
    <t>主导产业发展</t>
  </si>
  <si>
    <t>旅游扶贫</t>
  </si>
  <si>
    <t>各有关村委</t>
  </si>
  <si>
    <t>乡村旅游产业发展</t>
  </si>
  <si>
    <t>农村小型公益事业田间路硬化</t>
  </si>
  <si>
    <t>果园田间路硬化</t>
  </si>
  <si>
    <t>农村小型公益事业整村提升项目</t>
  </si>
  <si>
    <t>村容村貌基础设施</t>
  </si>
  <si>
    <t>特色产业</t>
  </si>
  <si>
    <t>老果园改造</t>
  </si>
  <si>
    <t>项目管理</t>
  </si>
  <si>
    <t>新型经营主体
贷款贴息</t>
  </si>
  <si>
    <t>龙头企业、合作社</t>
  </si>
  <si>
    <t>村级公益事业建设一事一议财政奖补资金</t>
  </si>
  <si>
    <t>文化广场、公共厕所、排水渠、村容美化亮化等</t>
  </si>
  <si>
    <t>2018年底完工</t>
  </si>
  <si>
    <t>提升村级基础设施环境</t>
  </si>
  <si>
    <t>（四）</t>
  </si>
  <si>
    <t>水利建设项目</t>
  </si>
  <si>
    <t>膜下滴灌工程</t>
  </si>
  <si>
    <t>吉县水利局</t>
  </si>
  <si>
    <t>吉昌镇祖师庙村、车城乡东赵村</t>
  </si>
  <si>
    <t>建设膜下滴灌工程2处</t>
  </si>
  <si>
    <t>2018年11月底完成</t>
  </si>
  <si>
    <t>发展高效节水灌溉面积0.11万亩，对当地群众脱贫致富奔小康起着积极作用</t>
  </si>
  <si>
    <t>2018年高效节水灌溉工程</t>
  </si>
  <si>
    <t>屯里镇、车城乡</t>
  </si>
  <si>
    <t>建设高效节水灌溉工程5处</t>
  </si>
  <si>
    <t>发展高效节水灌溉面积0.46万亩，对当地群众脱贫致富奔小康起着积极作用</t>
  </si>
  <si>
    <t>（五）</t>
  </si>
  <si>
    <t>危房改造项目</t>
  </si>
  <si>
    <t>农村危房改造</t>
  </si>
  <si>
    <t>吉县住建局</t>
  </si>
  <si>
    <t>农村危房改造100户</t>
  </si>
  <si>
    <t>提高农民的居住条件</t>
  </si>
  <si>
    <t>（六）</t>
  </si>
  <si>
    <t>交通扶贫项目</t>
  </si>
  <si>
    <t>五龙宫－口子公路改造工程</t>
  </si>
  <si>
    <t>改建</t>
  </si>
  <si>
    <t>吉县交通  运输局</t>
  </si>
  <si>
    <t>路基、路面、排水、安保20.73公里</t>
  </si>
  <si>
    <t>项目建成使道路通行能力得到了改善,道路周边区域经济得到了较大的发展和提高,方便了1200余人的出行,促进了区域经济发展,提高了1200余人居民生活质量,对当地群众脱贫致富奔小康起着积极的推动作用。</t>
  </si>
  <si>
    <t>壶口景区旅游扶贫循环公路（克难坡－中市段）</t>
  </si>
  <si>
    <t>壶口镇</t>
  </si>
  <si>
    <t>路基、路面、排水、安保14.2公里</t>
  </si>
  <si>
    <t>项目建成使道路通行能力得到了改善,道路周边区域经济得到了较大的发展和提高,方便了6.8万游客的出行,促进了旅游事业的发展,提高了当地3000余人居民生活质量,对当地群众脱贫致富奔小康起着积极的推动作用。</t>
  </si>
  <si>
    <t>壶口景区旅游扶贫循环公路（中市－壶口段）</t>
  </si>
  <si>
    <t>路基、路面、排水、安保2.2公里</t>
  </si>
  <si>
    <t>项目建成使道路通行能力得到了改善,道路周边区域经济得到了较大的发展和提高,方便了8万游客的出行,促进了旅游事业的发展,提高了当地5000余人居民生活质量,对当地群众脱贫致富奔小康起着积极的推动作用。</t>
  </si>
  <si>
    <t>2018年自然村村通水泥路工程</t>
  </si>
  <si>
    <t>路基、路面48.625公里</t>
  </si>
  <si>
    <t>项目建成使道路通行能力得到了改善,道路周边区域经济得到了较大的发展和提高,方便了8.8万余人的出行,促进了区域经济发展,提高了8.8万余人居民生活质量,对当地群众脱贫致富奔小康起着积极的推动作用。</t>
  </si>
  <si>
    <t>文城－房村</t>
  </si>
  <si>
    <t>路基、路面7公里</t>
  </si>
  <si>
    <t>项目建成使道路通行能力得到了改善,道路周边区域经济得到了较大的发展和提高,方便了1.2万余人的出行,促进了区域经济发展,提高了1.2万余人居民生活质量,对当地群众脱贫致富奔小康起着积极的推动作用。</t>
  </si>
  <si>
    <t>（七）</t>
  </si>
  <si>
    <t>其他扶贫</t>
  </si>
  <si>
    <t>基本公共卫生项目配套</t>
  </si>
  <si>
    <t>吉县卫计局</t>
  </si>
  <si>
    <t>免费提供基本公共医疗卫生服务</t>
  </si>
  <si>
    <t>预防疾病发生、降低居民医疗支出</t>
  </si>
  <si>
    <t>村卫生室基本药物市级补助</t>
  </si>
  <si>
    <t>为实施基本药物零差补助</t>
  </si>
  <si>
    <t>为农村居民就医治疗减轻负担</t>
  </si>
  <si>
    <t>乡村医生养老保险</t>
  </si>
  <si>
    <t>乡村医生医疗保险</t>
  </si>
  <si>
    <t>为乡村医生提供了后顾之忧</t>
  </si>
  <si>
    <t>巩固医疗保障服务</t>
  </si>
  <si>
    <t>全面推行健康扶贫，推进医疗补充保险全覆盖。</t>
  </si>
  <si>
    <t>进一步提高门诊特殊病报销比例，基本做到小病不出村。</t>
  </si>
  <si>
    <t>新农合市级配套经费</t>
  </si>
  <si>
    <t>新农合</t>
  </si>
  <si>
    <t>参合人员的医疗报销</t>
  </si>
  <si>
    <t>全县参合人员享受医疗报销</t>
  </si>
  <si>
    <t>新农合建档立卡省级配缴费补助</t>
  </si>
  <si>
    <t>全县建档立卡人员的医疗报销</t>
  </si>
  <si>
    <t>全县建档立卡人员享受医疗报销</t>
  </si>
  <si>
    <t>新农合建档立卡县级配缴费补助</t>
  </si>
  <si>
    <t>农村基层党组织扶贫助残工程项目资金</t>
  </si>
  <si>
    <t>吉县残联</t>
  </si>
  <si>
    <t>30个有一定创业意愿和能力的建档立卡贫困残疾人</t>
  </si>
  <si>
    <t>通过帮扶，使他们能增加收入，早日脱贫</t>
  </si>
  <si>
    <t>农村五保市级补助资金</t>
  </si>
  <si>
    <t>吉县民政局</t>
  </si>
  <si>
    <t>为397户五保提供生活补助</t>
  </si>
  <si>
    <t>解决397户五保生活问题</t>
  </si>
  <si>
    <t>农村最低生活保障</t>
  </si>
  <si>
    <t>民政局</t>
  </si>
  <si>
    <t>农村2363户4991人低收入群体最低生活保障</t>
  </si>
  <si>
    <t>农村低收入群体基本生活有保障</t>
  </si>
  <si>
    <t>城乡居民人身意外伤害保险</t>
  </si>
  <si>
    <t>为全县108000人城乡居民缴纳人身意外伤害保险</t>
  </si>
  <si>
    <t>全县城乡居民意外伤害提供一定的保障</t>
  </si>
  <si>
    <t>城乡医疗救助县配套</t>
  </si>
  <si>
    <t>为因病花费较大的低保户和困难户108000人提供医疗救助</t>
  </si>
  <si>
    <t>减轻群众的就医负担，防止因病致贫、因病返贫现象的发生。</t>
  </si>
  <si>
    <t>蔬菜生产补贴</t>
  </si>
  <si>
    <t>为全县农民蔬菜生产进行补贴</t>
  </si>
  <si>
    <t>吉县2017年统筹整合财政资金安排建设项目表</t>
  </si>
  <si>
    <t>2017年整合财政资金</t>
  </si>
  <si>
    <t>备注</t>
  </si>
  <si>
    <t>吕梁山生态脆弱区及黄土高原治理项目</t>
  </si>
  <si>
    <t>林业中心</t>
  </si>
  <si>
    <t>屯里镇、吉昌镇、车城乡、东城乡、柏山寺乡5个乡镇的20个村</t>
  </si>
  <si>
    <t>1.62万亩造林</t>
  </si>
  <si>
    <t>2017年12月底前完成</t>
  </si>
  <si>
    <t>增加林地面积1.62万亩，覆盖率年提高1%，可直接产生较大的经济效益</t>
  </si>
  <si>
    <t>通道及两侧荒山绿化</t>
  </si>
  <si>
    <t>中垛乡、车城乡</t>
  </si>
  <si>
    <t>高速路两侧0.12万亩造林绿化</t>
  </si>
  <si>
    <t>增加美观、降低风速、减少水土流失。</t>
  </si>
  <si>
    <t>重点乡村园林绿化</t>
  </si>
  <si>
    <t>吉昌镇马家河村、屯里镇县底村、柏山寺乡官庄村、壶口镇存心村，车城乡窑科村</t>
  </si>
  <si>
    <t>5个重点乡村乡村绿化</t>
  </si>
  <si>
    <t>2017年10月完成</t>
  </si>
  <si>
    <t>增加农村绿化面积，美化环境。</t>
  </si>
  <si>
    <t>森林公园建设</t>
  </si>
  <si>
    <t>蔡家川</t>
  </si>
  <si>
    <t>步道铺设、观景点休憩亭、植物栽植、修剪、挂牌</t>
  </si>
  <si>
    <t>2017年10月底</t>
  </si>
  <si>
    <t>无</t>
  </si>
  <si>
    <t>聘用建档立卡贫困户护林员对维护层林造林地进行林木管护</t>
  </si>
  <si>
    <t>2017年年底完成</t>
  </si>
  <si>
    <t>聘用113名建档立卡贫困户护林员，带动363人脱贫，人均工资9000元保护未成林安全</t>
  </si>
  <si>
    <t>林下经济示范基地建设</t>
  </si>
  <si>
    <t>屯里镇庄子村、蔡家川桃园山庄、人祖山旅游区</t>
  </si>
  <si>
    <t>种植天麻135亩、地参165亩、黄芩170亩、食用菌30亩</t>
  </si>
  <si>
    <t>2017年6月底完成，8月底验收完成</t>
  </si>
  <si>
    <t>增加当地农民经济收入，培养技术专业人员100余人。</t>
  </si>
  <si>
    <t>2017年二轮退耕还林造林配套</t>
  </si>
  <si>
    <t>在建</t>
  </si>
  <si>
    <t>文城乡午生村、大疙瘩村、古贤村柏山寺乡南耀村、疙瘩村、黑秀村、耀角村</t>
  </si>
  <si>
    <t>0.6万亩退耕还林地</t>
  </si>
  <si>
    <t>2017年11月底完成</t>
  </si>
  <si>
    <t>增加当地农民经济收入</t>
  </si>
  <si>
    <t>黄土高原综合治理封山育林</t>
  </si>
  <si>
    <t>车城乡朱家堡村</t>
  </si>
  <si>
    <t>0.5万亩封育林</t>
  </si>
  <si>
    <t>减少水土流失，降低风度增加林地面积0.5万亩</t>
  </si>
  <si>
    <t>林木良种培育</t>
  </si>
  <si>
    <t>车城乡白子沟、车城村</t>
  </si>
  <si>
    <t>土地平整、土壤改良、硬化路面、地块通水、深水井、机房、机具库房</t>
  </si>
  <si>
    <t>有害生物防治</t>
  </si>
  <si>
    <t>红旗林场马王庙、吉县出省口、高速路口、管头山、吉昌镇赵村、屯里镇、车城乡</t>
  </si>
  <si>
    <t>防治红脂大小蠹、预防监测美国白蛾、松材线虫、中华鼢鼠防治</t>
  </si>
  <si>
    <t>2017年9月底完成</t>
  </si>
  <si>
    <t>经过检测、普查防治率达到95%以上。测报率达到100%</t>
  </si>
  <si>
    <t>2017年市级地方公益林生态补偿</t>
  </si>
  <si>
    <t>柏山寺、壶口、屯里</t>
  </si>
  <si>
    <t>房屋、院子、暖气维护维修、管护人员工资</t>
  </si>
  <si>
    <t>加强区域内天保森林资源管护与安全</t>
  </si>
  <si>
    <t>天保管护补助资金</t>
  </si>
  <si>
    <t>聘用建档立卡贫困户护林员对天保管护区进行森林管护</t>
  </si>
  <si>
    <t>聘用132名建档立卡贫困户护林员，带动400余人脱贫，人均工资5500元保护未成林安全</t>
  </si>
  <si>
    <t>自然保护区建设</t>
  </si>
  <si>
    <t>红旗林场</t>
  </si>
  <si>
    <t>管头山自然保护区</t>
  </si>
  <si>
    <t>建设拉网围栏</t>
  </si>
  <si>
    <t>2017年底完成</t>
  </si>
  <si>
    <t>保护森林减少破坏</t>
  </si>
  <si>
    <t>天然林保护工程保护费</t>
  </si>
  <si>
    <t>吉昌镇、中垛乡</t>
  </si>
  <si>
    <t>森林管护</t>
  </si>
  <si>
    <t>2017年完成30%</t>
  </si>
  <si>
    <t>天然林保护工程保护费、中幼林抚育</t>
  </si>
  <si>
    <t>森林管护、中幼林抚育</t>
  </si>
  <si>
    <t>教科局</t>
  </si>
  <si>
    <t>农村学校</t>
  </si>
  <si>
    <t>发放农村教师生活补助</t>
  </si>
  <si>
    <t>调动农村教师工作积极性</t>
  </si>
  <si>
    <t>学生营养改善计划</t>
  </si>
  <si>
    <t>给义务教育阶段学生每天提供4元营养餐</t>
  </si>
  <si>
    <t>校舍维修</t>
  </si>
  <si>
    <t>维修</t>
  </si>
  <si>
    <t>义务教育学校校舍维修</t>
  </si>
  <si>
    <t>2017年12月30日完成</t>
  </si>
  <si>
    <t>改善学校办学条件</t>
  </si>
  <si>
    <t>扶贫局</t>
  </si>
  <si>
    <t>全县共152人，每人2000元</t>
  </si>
  <si>
    <t>农村贫困大学生资助</t>
  </si>
  <si>
    <t>全县共95人，每人5000元</t>
  </si>
  <si>
    <t>全县补贴18000亩深松整地作业</t>
  </si>
  <si>
    <t>4500户增产增收50万元</t>
  </si>
  <si>
    <t>现代农机推广</t>
  </si>
  <si>
    <t>吉县恒丰苹果果袋厂</t>
  </si>
  <si>
    <t>补贴果袋生产机械6台</t>
  </si>
  <si>
    <t>为农户减轻劳动强度，节省劳动力</t>
  </si>
  <si>
    <t>110户提升农机操作技能和素质</t>
  </si>
  <si>
    <t>农机社会化服务</t>
  </si>
  <si>
    <t>吉昌镇恒源丰农机合作社</t>
  </si>
  <si>
    <t>补贴大型联合收割机1台</t>
  </si>
  <si>
    <t>10户贫困户持股入社，增加收入，逐步实现稳步脱贫</t>
  </si>
  <si>
    <t>8个乡镇</t>
  </si>
  <si>
    <t>农产品质量安全及服务体系建设</t>
  </si>
  <si>
    <t>农林委</t>
  </si>
  <si>
    <t>屯里镇、柏山寺乡、文城乡、东城乡</t>
  </si>
  <si>
    <t>建设有机苹果生产、农副产品种植购销、山羊养殖示范专业合作社，田头批发市场各1个、地理标志农产品体系建设1个</t>
  </si>
  <si>
    <t>带动108个贫困户、316个贫困劳动力进行产业种养，人均增收500元</t>
  </si>
  <si>
    <t>省级美丽宜居示范村以奖促治项目</t>
  </si>
  <si>
    <t>壶口镇留村、屯里镇太度村、东城乡柏东村</t>
  </si>
  <si>
    <t>建设2个美丽宜示范村、对1个示范村补充建设</t>
  </si>
  <si>
    <t>带动23个贫困人员参与劳务增收，每人增收2000元。</t>
  </si>
  <si>
    <t>屯里镇、文城乡、中垛乡、东城乡、壶口镇 、车城乡、柏山寺乡</t>
  </si>
  <si>
    <t>培训491个有产业的贫困劳动能力</t>
  </si>
  <si>
    <t>使491个贫困劳动力具有一技之长</t>
  </si>
  <si>
    <t>农产品支撑项目贷款贴息</t>
  </si>
  <si>
    <t>对10个农产品龙头企业进行贷款贴息</t>
  </si>
  <si>
    <t>覆盖贫困人口412人，为100个贫困劳力提供就业岗位</t>
  </si>
  <si>
    <t>农村可再生能源建设工程</t>
  </si>
  <si>
    <t>中垛乡中垛村</t>
  </si>
  <si>
    <t>对1个100米³小型沼气进行设备、仪器、仪表的老化更新、安全设施的改造</t>
  </si>
  <si>
    <t>为20个贫困户免费提供用气，每户年节约燃料费1200元</t>
  </si>
  <si>
    <t>2016年市级改善农村人居环境以奖促治项目</t>
  </si>
  <si>
    <t>东城乡社堤村、文城乡古贤村</t>
  </si>
  <si>
    <t>每个村综合奖补10万元</t>
  </si>
  <si>
    <t>污水处理、垃圾处理和畜禽粪污进行处理，改善人居环境</t>
  </si>
  <si>
    <t>中央财政农业生产救灾资金</t>
  </si>
  <si>
    <t>为受灾苹果4711亩、烤烟370亩，提供生物有机肥750吨</t>
  </si>
  <si>
    <t>提高土壤有机质含量，增加抗灾能力</t>
  </si>
  <si>
    <t>中药材崛起工程</t>
  </si>
  <si>
    <t>吉昌镇、车城乡、文城乡、中垛乡</t>
  </si>
  <si>
    <t>1000亩中药材</t>
  </si>
  <si>
    <t>2017年9月底过半10月底完工</t>
  </si>
  <si>
    <t>亩产可达0.4万元，预期受益150户</t>
  </si>
  <si>
    <t>2017年国家农业综合开发屯里川双千亩产业扶贫园区建设高标准农田创新试点项目</t>
  </si>
  <si>
    <t>农发办</t>
  </si>
  <si>
    <t>屯里镇太度村、窑渠村、窑头村、回宫村4个行政村</t>
  </si>
  <si>
    <t>建设高标准农田0.4万亩。科技推广措施：开展玉露香梨高产栽培技术培训：在新建经济林的地块中选择200亩进行林下间作红柴胡示范推广。</t>
  </si>
  <si>
    <t>2017年完成50%，预计2018年6月底完成</t>
  </si>
  <si>
    <t>项目实施后，可为当地农民年增收4000万元，人均增收6000元，有力促进当地群众脱贫致富，确保农民脱贫目标如期实现。</t>
  </si>
  <si>
    <t>省级高标准农田建设项目</t>
  </si>
  <si>
    <t>柏山寺乡东石泉村</t>
  </si>
  <si>
    <r>
      <rPr>
        <sz val="11"/>
        <color theme="1"/>
        <rFont val="宋体"/>
        <charset val="134"/>
      </rPr>
      <t>高标准基本农田建设5300亩</t>
    </r>
  </si>
  <si>
    <t>改善土地，增加农民收入</t>
  </si>
  <si>
    <t>有机苹果示范园建设</t>
  </si>
  <si>
    <t>改造</t>
  </si>
  <si>
    <t>车城乡桑村</t>
  </si>
  <si>
    <t>田间路硬化10公里</t>
  </si>
  <si>
    <t>进度100%计划2017年8月底全部完工</t>
  </si>
  <si>
    <t>果园防护网建设12公里</t>
  </si>
  <si>
    <t>果园节水灌溉2000亩，提水工程1处</t>
  </si>
  <si>
    <t>贫困村基础设施建设-节水灌溉</t>
  </si>
  <si>
    <t>大庄—石泉果园节水灌溉3000亩</t>
  </si>
  <si>
    <t>提升贫困村基础设施环境</t>
  </si>
  <si>
    <t>白米村果园节水灌溉1000亩</t>
  </si>
  <si>
    <t>午生村果园节水灌溉2000亩</t>
  </si>
  <si>
    <t>王家垣村果园节水灌溉2000亩</t>
  </si>
  <si>
    <t>贫困村基础设施建设-人畜吃水工程</t>
  </si>
  <si>
    <t>房村人畜吃水工程</t>
  </si>
  <si>
    <t>大圪塔村人畜吃水工程（交通窄路拓宽项目损坏工程）</t>
  </si>
  <si>
    <t>白额村人畜吃水工程（交通窄路拓宽项目损坏工程）</t>
  </si>
  <si>
    <t>马泉头村人畜吃水工程（交通窄路拓宽项目损坏工程）</t>
  </si>
  <si>
    <t>上东村人畜吃水工程</t>
  </si>
  <si>
    <t>南村坡人畜吃水工程</t>
  </si>
  <si>
    <t>贫困村村级道路建设、田间路硬化</t>
  </si>
  <si>
    <t>兰村浪北至大田窝道路硬化7公里</t>
  </si>
  <si>
    <t>兰古庄村尚家垣村至秋咀3公里</t>
  </si>
  <si>
    <t>麦垣村至马家河道路拓宽硬化1.8公里</t>
  </si>
  <si>
    <t>咀头村底至窑圪垛道路修复3公里</t>
  </si>
  <si>
    <t>马家河至枣庄河5公里</t>
  </si>
  <si>
    <t>曹井村后坡—于林梁—沿川9公里</t>
  </si>
  <si>
    <t>朱家堡村西门—土鲁山—28亩地（过水桥）4公里</t>
  </si>
  <si>
    <t>车城村—北山山顶1.5公里</t>
  </si>
  <si>
    <t>兰家河村—吕占忠窑顶—大小庙圪塔2公里</t>
  </si>
  <si>
    <t>县底—放马岭10公里</t>
  </si>
  <si>
    <t>扶贫中心</t>
  </si>
  <si>
    <t>屯里村—北山4.5公里</t>
  </si>
  <si>
    <t>桃园—贾山3公里</t>
  </si>
  <si>
    <t>桃园—于家山3公里</t>
  </si>
  <si>
    <t>文城村田间路硬化3公里</t>
  </si>
  <si>
    <t>青村—高崖坪1.5公里</t>
  </si>
  <si>
    <t>王家垣村碟里村山石路拓宽改造（过水桥）2.5公里</t>
  </si>
  <si>
    <t>午生村圪塔组—王家腰2公里</t>
  </si>
  <si>
    <t>扶贫开发中心</t>
  </si>
  <si>
    <t>柏山寺—西掌 6公里</t>
  </si>
  <si>
    <t>柏山寺—马泉头7.2公里</t>
  </si>
  <si>
    <t>柏南线3公里</t>
  </si>
  <si>
    <t>官庄—月庄3.5公里</t>
  </si>
  <si>
    <t>南耀—小木原1.8公里</t>
  </si>
  <si>
    <t>柳沟—中垛3公里</t>
  </si>
  <si>
    <t>吉县宗教局</t>
  </si>
  <si>
    <t>谢悉村委辛村防雹网搭建29.8亩</t>
  </si>
  <si>
    <t>进度60%计划2017年年底全部完工</t>
  </si>
  <si>
    <t>提升少数民族聚居地贫困村基础设施环境</t>
  </si>
  <si>
    <t>东关村滴水渗灌100亩</t>
  </si>
  <si>
    <t>进度60%计划2017年底全部完工</t>
  </si>
  <si>
    <t>省级领导帮扶村项目</t>
  </si>
  <si>
    <t>吉昌镇、车城乡、东城乡、柏山寺乡、中垛乡</t>
  </si>
  <si>
    <t>省级领导帮扶村扶贫项目</t>
  </si>
  <si>
    <t>助推贫困促脱贫摘帽</t>
  </si>
  <si>
    <t>中垛乡柳沟村以工代赈基本农田建设项目</t>
  </si>
  <si>
    <t>以工代赈办</t>
  </si>
  <si>
    <t>柳沟村</t>
  </si>
  <si>
    <t xml:space="preserve">  建设规模：平整沟坝地250亩。建设内容：新建淤地坝2座，生产坝6座，平整沟坝地250亩，修土质排水渠1470米，修生产路1950米。</t>
  </si>
  <si>
    <t>2017年底完工</t>
  </si>
  <si>
    <r>
      <rPr>
        <sz val="11"/>
        <color theme="1"/>
        <rFont val="仿宋_GB2312"/>
        <charset val="134"/>
      </rPr>
      <t xml:space="preserve">  该项目通过平田整地，可改善基本农田250亩，年可增产玉米45000kg，增收9.9万元，项目区受益人口480人，农民人均可增收206元。兴建淤地坝2座，可新增控制水土流失面积1.5km</t>
    </r>
    <r>
      <rPr>
        <vertAlign val="superscript"/>
        <sz val="11"/>
        <color theme="1"/>
        <rFont val="仿宋_GB2312"/>
        <charset val="134"/>
      </rPr>
      <t>2</t>
    </r>
    <r>
      <rPr>
        <sz val="11"/>
        <color theme="1"/>
        <rFont val="仿宋_GB2312"/>
        <charset val="134"/>
      </rPr>
      <t>，修建排洪渠1470m，可有效排除沟道雨水及上游来水，沿主沟道方向修生产路1950m，可改善流域内交通条件，方便农业生产。</t>
    </r>
  </si>
  <si>
    <t>中垛乡白额村以工代赈农田水利项目</t>
  </si>
  <si>
    <t>白额村</t>
  </si>
  <si>
    <r>
      <rPr>
        <sz val="11"/>
        <color theme="1"/>
        <rFont val="仿宋_GB2312"/>
        <charset val="134"/>
      </rPr>
      <t xml:space="preserve">  建设规模：发展果园节水灌溉面积3000亩。建设内容：利用白额沟底泉水，建提水泵站1处，建500m</t>
    </r>
    <r>
      <rPr>
        <vertAlign val="superscript"/>
        <sz val="11"/>
        <color theme="1"/>
        <rFont val="仿宋_GB2312"/>
        <charset val="134"/>
      </rPr>
      <t>3</t>
    </r>
    <r>
      <rPr>
        <sz val="11"/>
        <color theme="1"/>
        <rFont val="仿宋_GB2312"/>
        <charset val="134"/>
      </rPr>
      <t>泵站前池1座，建管理房18m</t>
    </r>
    <r>
      <rPr>
        <vertAlign val="superscript"/>
        <sz val="11"/>
        <color theme="1"/>
        <rFont val="仿宋_GB2312"/>
        <charset val="134"/>
      </rPr>
      <t>2</t>
    </r>
    <r>
      <rPr>
        <sz val="11"/>
        <color theme="1"/>
        <rFont val="仿宋_GB2312"/>
        <charset val="134"/>
      </rPr>
      <t>,购安DN100压力钢管2000m，架设低压线路0.8km，配套水泵2套（1套备用）；垣面建500 m</t>
    </r>
    <r>
      <rPr>
        <vertAlign val="superscript"/>
        <sz val="11"/>
        <color theme="1"/>
        <rFont val="仿宋_GB2312"/>
        <charset val="134"/>
      </rPr>
      <t>3</t>
    </r>
    <r>
      <rPr>
        <sz val="11"/>
        <color theme="1"/>
        <rFont val="仿宋_GB2312"/>
        <charset val="134"/>
      </rPr>
      <t>高位蓄水池1座，建调节控制房9m</t>
    </r>
    <r>
      <rPr>
        <vertAlign val="superscript"/>
        <sz val="11"/>
        <color theme="1"/>
        <rFont val="仿宋_GB2312"/>
        <charset val="134"/>
      </rPr>
      <t>2</t>
    </r>
    <r>
      <rPr>
        <sz val="11"/>
        <color theme="1"/>
        <rFont val="仿宋_GB2312"/>
        <charset val="134"/>
      </rPr>
      <t>,铺设Φ90PE（0.8MPa）管道4000m。</t>
    </r>
  </si>
  <si>
    <t>90%；2017年底完工</t>
  </si>
  <si>
    <t xml:space="preserve">  项目实施后预计每年增产果品60万公斤，年净效益90万元，项目区总人口2200人，人均纯收入提高409元。项目的实施，不仅可提高果品的产量和品质，壮大当地支柱产业，促进农业增产农民增收，为项目区农民稳定脱贫致富奠定坚实的基础，而且可提高区域内水资源的利用率，减少水资源浪费现象，巩固和提高工程用水的稳定性，逐步实现水资源的优化配置和可持续发展。</t>
  </si>
  <si>
    <t>吉昌镇学背后村委侯家沟—309国道以工代赈乡村道路建设项目</t>
  </si>
  <si>
    <t>侯家沟</t>
  </si>
  <si>
    <t xml:space="preserve">  建设规模：新建水泥混凝乡村道路3.1km。建设内容：设计路面宽度为4m，路基宽度为5m，路面结构为15cm厚水泥混凝土面层+10cm水泥碎石稳定土基层。</t>
  </si>
  <si>
    <t xml:space="preserve">  该项目的建设将完善区域公路网的布局；加快沿线区域经济发展；改善区域交通运输状况；提高道路服务水平和交通安全水平；促进当地运输类产业的快速发展；改善当地居民的生产生活方式，增加居民的收入，有利于社会的安全和稳定。</t>
  </si>
  <si>
    <t>文城乡庙圪塔—吕家山以工代赈乡村道路工程</t>
  </si>
  <si>
    <t>房村</t>
  </si>
  <si>
    <t xml:space="preserve">  建设规模：新建乡村道路3.5公里。建设内容：设计路面宽度为3米，路基宽度为5米，路面结构16厘米厚混凝土面层。</t>
  </si>
  <si>
    <t xml:space="preserve">  项目实施后，可解决3个自然村630余人出行难、生产运输难的问题，完善乡村区域路网结构，促进乡镇区域经济的全面发展，加快资源开发利用，使区域农副产品资源得以升值，增加农民收入。</t>
  </si>
  <si>
    <t>吉昌镇辛村垣以工代赈片区综合开发项目</t>
  </si>
  <si>
    <t>辛村</t>
  </si>
  <si>
    <t xml:space="preserve">建设规模：通过项目建设，发展果园节水灌溉面积1500亩；新增控制水土流失面积3km²；修建区间道路6.1km。建设内容：（1）农田水利：利用辛村垣沟底泉水，建提水泵站1处，500m3蓄水池1座（泵站前池），建管理房1间12m2,购安DN100压力钢管1200m，配套100KVA变压器1台，架设高压线路1.1km，配套水泵2台（1台备用）；建3003蓄水池2座，建设调控房2间，每间6m2。更新、新增管网及配套设施。（2）小流域治理：建小型淤地坝3座，沟坝地平整150亩，营造山桃经济林1500亩，修生产路3km。（3）修建区间道路6.1km，混凝土路面宽4m。
</t>
  </si>
  <si>
    <t>80%；2017年底完工</t>
  </si>
  <si>
    <t xml:space="preserve">项目实施后，发展果园节水灌溉面积1500亩；新增控制水土流失面积3km2，营造山桃1500亩，筑淤地坝3座，淤地42亩；修建混凝土道路6.1km。（1）发展果园节水灌溉面积1500亩，按亩增产苹果200kg，每公斤3.0元计算，年增产果品30万kg，经济收入90万元，水利分摊系数按0.5计算，由水利工程带来的经济效益45万元。
（2）新增山桃经济林1500亩，5年后，按亩产300kg，2元/kg计算，年产果品45万kg，增收90万元，扣除30%的成本，年净效益63万元。
（3）新增沟坝地42亩，按亩产500kg玉米，1.5元/kg计算，年增产粮食2.1万kg，增收3.15万元，扣除30%的成本，年净效益2.2万元。
（4）新修区域道路6.1km，道路宽畅、平坦，交通量增加，农副产品运输通畅，由此带来的经济效益也十分可观。
综上所述，该综合开发项目，预计每年增产粮食2.1万kg，果品75万kg，年净效益110.2万元，项目区总人口780人，人均纯收入提高1413元。
</t>
  </si>
  <si>
    <t>电商扶贫、旅游扶贫、建档立卡信息管理、培训、贷款贴息等</t>
  </si>
  <si>
    <t>带动贫困户脱贫致富奔小康</t>
  </si>
  <si>
    <t>村级光伏电站</t>
  </si>
  <si>
    <t>屯里镇明珠村、王家河村、 屯里村</t>
  </si>
  <si>
    <t>100KW光伏电站</t>
  </si>
  <si>
    <t xml:space="preserve">增加村集体收入
</t>
  </si>
  <si>
    <t>吉昌镇西关村、桥南村、祖师庙村、 小府村、 山阳村</t>
  </si>
  <si>
    <t>柏山寺乡白子原村、黑秀村、 圪塔村</t>
  </si>
  <si>
    <t>东城乡太和村、真村</t>
  </si>
  <si>
    <t>中垛乡安坪村、中垛村、南坪村、白额村、下柏房村</t>
  </si>
  <si>
    <t>地质灾害治理搬迁市级配套</t>
  </si>
  <si>
    <t>放马岭村</t>
  </si>
  <si>
    <t>搬迁25户</t>
  </si>
  <si>
    <t>地质灾害区内的25户全部搬迁</t>
  </si>
  <si>
    <t>10个行政村</t>
  </si>
  <si>
    <t>搬迁30户</t>
  </si>
  <si>
    <t>地质灾害区内的30户全部搬迁</t>
  </si>
  <si>
    <t>易地搬迁公共基础设施</t>
  </si>
  <si>
    <t>8个异地搬迁点</t>
  </si>
  <si>
    <t>易地搬迁户巷道硬化、管道铺设</t>
  </si>
  <si>
    <t>西关地质灾害搬迁安置工程</t>
  </si>
  <si>
    <t>吉昌镇西关村</t>
  </si>
  <si>
    <t>地质灾害区115户自主搬迁</t>
  </si>
  <si>
    <t>解决115户居民住房安全</t>
  </si>
  <si>
    <t>白米村</t>
  </si>
  <si>
    <t>搬迁69户210人</t>
  </si>
  <si>
    <t>地质灾害区内的69户210人全部搬迁</t>
  </si>
  <si>
    <t>贫困县村级公益事业建设一事一议财政奖补资金</t>
  </si>
  <si>
    <t>全县8各乡镇</t>
  </si>
  <si>
    <t>文化广场建设、排水渠修建等</t>
  </si>
  <si>
    <t>2017年年底完工</t>
  </si>
  <si>
    <t>除险加固工程</t>
  </si>
  <si>
    <t>水利局</t>
  </si>
  <si>
    <t>吉昌、东城</t>
  </si>
  <si>
    <t>七座骨干坝新增溢洪道</t>
  </si>
  <si>
    <t>保护人口5309人，保护面积1.8km2</t>
  </si>
  <si>
    <t>小流域综合治理工程</t>
  </si>
  <si>
    <t>文城、屯里</t>
  </si>
  <si>
    <t>完成水土保持综合治理面积34.3km2</t>
  </si>
  <si>
    <t>可有效控制水土流失，增加林草覆盖率，改善生态环境，促进群众增产增收。有效增加项目区内贫困人口422人的收入，促进脱贫。</t>
  </si>
  <si>
    <t>黄土高原塬面保护工程</t>
  </si>
  <si>
    <t>壶口镇留村、中垛乡三堠村、南坪村、柏房村、中垛村</t>
  </si>
  <si>
    <t>新修梯田35hm2；修筑沟边埂51.55km；营造水保林1.78hm2；修建混凝土截水墙60m；铺设DN750排水涵管1967m；修建480m3涝池两座；整修过水路面90m；新修排水渠385m。</t>
  </si>
  <si>
    <t>保护塬面面积24.27km2</t>
  </si>
  <si>
    <t>2017农村饮水安全工程</t>
  </si>
  <si>
    <t>共建单项工程149处.涉及8个乡镇.170个自然村.15013口人</t>
  </si>
  <si>
    <t>2017年12月初开工.2018年5月完工</t>
  </si>
  <si>
    <t>项目建成改善15013口人饮水安全促进了区域经济发展,提高了15013口人居民生活质量,对当地群众脱贫致富奔小康起着积极的推动作用。</t>
  </si>
  <si>
    <t>2017年农村饮水安全工程</t>
  </si>
  <si>
    <t>建设单项工程75处，其中提水61处，引水14处</t>
  </si>
  <si>
    <t>2017年10月底完成</t>
  </si>
  <si>
    <t>解决8个乡镇、79个自然村、7526口人的饮水问题</t>
  </si>
  <si>
    <t>维修养护工程</t>
  </si>
  <si>
    <t>东城乡、中垛乡、屯里镇、文城乡</t>
  </si>
  <si>
    <t>维修灌区泵站养护工程4处</t>
  </si>
  <si>
    <t>2017年12月底完工</t>
  </si>
  <si>
    <t>可以改善灌溉面积200亩，对当地群众脱贫致富奔小康起着积极的推动作用。</t>
  </si>
  <si>
    <t>住建局</t>
  </si>
  <si>
    <t>吉昌镇、东城乡、柏山寺乡</t>
  </si>
  <si>
    <t>农村土窑洞过改造100户</t>
  </si>
  <si>
    <t>开工100户，已竣工26户，预计2017年11月底完工</t>
  </si>
  <si>
    <t>改善居住条件和生活条件</t>
  </si>
  <si>
    <t>农村危房改造补助</t>
  </si>
  <si>
    <t>新建，维修</t>
  </si>
  <si>
    <t>新建、维修农村危房改造户</t>
  </si>
  <si>
    <t>改善农户居住条件</t>
  </si>
  <si>
    <t>青村-冯家集公路安保工程</t>
  </si>
  <si>
    <t>交通局</t>
  </si>
  <si>
    <t>文城乡青村</t>
  </si>
  <si>
    <t>7.428公里波形护栏、标志牌、标线</t>
  </si>
  <si>
    <t>2017年10月完工。</t>
  </si>
  <si>
    <t xml:space="preserve">    降低各种车辆运营成本0.12元/公里,节约客车在途时间,百公里缩短乘客旅行时间15分钟,减少交通事故发生率23%.</t>
  </si>
  <si>
    <t>中央车购税</t>
  </si>
  <si>
    <t>柏南线-刘古庄渡口公路安保工程</t>
  </si>
  <si>
    <t>柏山寺乡马泉头村</t>
  </si>
  <si>
    <t>4.798公里波形护栏、标志牌、标线</t>
  </si>
  <si>
    <t>柳沟-底贴公路安保工程</t>
  </si>
  <si>
    <t>1.576公里波形护栏、标志牌、标线</t>
  </si>
  <si>
    <t>白鹤沟-柳沟公路安保工程</t>
  </si>
  <si>
    <t>1.11公里波形护栏、标志牌、标线</t>
  </si>
  <si>
    <t>2017年农村窄路基路面拓宽机完善提质工程</t>
  </si>
  <si>
    <t>107.618公里，公路等级为四级，水泥砼路面</t>
  </si>
  <si>
    <t>　　项目建成使道路通行能力得到了改善,道路周边区域经济得到了较大的发展和提高,方便了6.8万余人的出行,促进了区域经济发展,提高了6.8万余人居民生活质量,对当地群众脱贫致富奔小康起着积极的推动作用。</t>
  </si>
  <si>
    <t>农村基层党组织扶贫助残工程项目</t>
  </si>
  <si>
    <t>残联</t>
  </si>
  <si>
    <t>为30户有就业创业意愿的建档立卡的贫困残疾人提供扶持资金，从事有市场发展前景项目</t>
  </si>
  <si>
    <t>通过帮扶，给他们就业创业提供启动资金，促使他们脱贫以及巩固脱贫</t>
  </si>
  <si>
    <t>79979人参合农民的医疗报销</t>
  </si>
  <si>
    <t>2017年11月底支付</t>
  </si>
  <si>
    <t>参合人员享受医疗报销</t>
  </si>
  <si>
    <t>基本公共卫生市级配套</t>
  </si>
  <si>
    <t>卫计局</t>
  </si>
  <si>
    <t>免费为农村人口提供基本公共医疗服务</t>
  </si>
  <si>
    <t>为农村居民健康检查提供了方便、减少了经济负担</t>
  </si>
  <si>
    <t>村卫生室实施基本药物市级补助</t>
  </si>
  <si>
    <t>为农村人口实施基本药物零差补助</t>
  </si>
  <si>
    <t>农村人口基本药物减轻负担</t>
  </si>
  <si>
    <t>乡村医生养老保险费补缴经费</t>
  </si>
  <si>
    <t>为乡村医生缴纳养老保险</t>
  </si>
  <si>
    <t>农村（社区）党员教育培训经费</t>
  </si>
  <si>
    <t>组织部</t>
  </si>
  <si>
    <t>为农村党员培训</t>
  </si>
  <si>
    <t>提高党员素质</t>
  </si>
  <si>
    <t>“三基”建设项目经费</t>
  </si>
  <si>
    <t>扩建</t>
  </si>
  <si>
    <t>柏山寺官庄村等5个村</t>
  </si>
  <si>
    <t>村级活动场所提标建设</t>
  </si>
  <si>
    <t>改善活动场所环境</t>
  </si>
  <si>
    <t>农村扶贫第一书记经费</t>
  </si>
  <si>
    <t>市直单位选派“第一书记”工作经费</t>
  </si>
  <si>
    <t>保障扶贫工作顺利开展</t>
  </si>
  <si>
    <t>全县有401户401人</t>
  </si>
  <si>
    <t>可解决401人生活问题</t>
  </si>
  <si>
    <t>建档立卡贫困户医疗保险</t>
  </si>
  <si>
    <t>人社局</t>
  </si>
  <si>
    <t>为建档立卡贫困户缴纳医疗保险</t>
  </si>
  <si>
    <t>改善贫困户就医条件</t>
  </si>
  <si>
    <t>贫困村安置点供电</t>
  </si>
  <si>
    <t>电业局</t>
  </si>
  <si>
    <t>为贫困村安置点供电</t>
  </si>
  <si>
    <t>扶贫周转金</t>
  </si>
  <si>
    <t>全县2017年29个贫困村</t>
  </si>
  <si>
    <t>贫困村贫困户的种植业、养殖业、农旅结合等产业信生产环节中的加工、贮存、服务等</t>
  </si>
  <si>
    <t>辐射的贫困户户均增收3000元以上</t>
  </si>
  <si>
    <t>附件：</t>
  </si>
  <si>
    <t>上级文号</t>
  </si>
  <si>
    <t>拨付文号</t>
  </si>
  <si>
    <t>拨付金额</t>
  </si>
  <si>
    <t>一、扶贫专项资金</t>
  </si>
  <si>
    <t>教育扶贫、雨露计划、电商扶贫、旅游扶贫、建档立卡信息管理、培训、贷款贴息等</t>
  </si>
  <si>
    <t>临财农[2016]233号</t>
  </si>
  <si>
    <t>进度100%计划2017年98月底全部完工</t>
  </si>
  <si>
    <t>少数民族村基础设施建设</t>
  </si>
  <si>
    <t>临财农[2016]227号</t>
  </si>
  <si>
    <t>已完工</t>
  </si>
  <si>
    <t>临财农[2016]229号</t>
  </si>
  <si>
    <t>核拨</t>
  </si>
  <si>
    <t>二、农林水资金</t>
  </si>
  <si>
    <t>临财农[2017]2号</t>
  </si>
  <si>
    <t>吉财农[2017]185号</t>
  </si>
  <si>
    <t>临财农[2016]244号</t>
  </si>
  <si>
    <t>吉财农[2017]184号</t>
  </si>
  <si>
    <t>吉财农[2017]186号</t>
  </si>
  <si>
    <t>屯里镇、柏山寺乡、文城乡</t>
  </si>
  <si>
    <t>建设有机苹果生产、农副产品种植购销、山羊养殖示范专业合作社，田头批发市场各1个</t>
  </si>
  <si>
    <t>临财农[2017]33号</t>
  </si>
  <si>
    <t>吉财农[2017]114号</t>
  </si>
  <si>
    <t>临财农[2017]85号</t>
  </si>
  <si>
    <t>吉财农[2017]275号</t>
  </si>
  <si>
    <t>吉财农[2017]276号</t>
  </si>
  <si>
    <t>临财农[2017]55号</t>
  </si>
  <si>
    <t>吉财农[2017]182号</t>
  </si>
  <si>
    <t>建设高标准农田0.4万亩,水利措施：修筑配套提灌站10座； 架设输变电线路配套1720米； 灌溉渠系工程17403米； 微灌工程2020亩； 新建蓄水池8座；埋设水泥柱27780根。农业措施：对项目区现有1500亩果园实施测土配方；在新建经济林初栽时对2500亩耕地实施秸秆还田。林业措施：种植经济林2500亩，其中新栽植玉露香梨（微灌）2020亩，111100株；旱栽玉露香梨295亩，16225株；其它经济林185亩，10175株。道路工程：修建田间路10300米，其中：水泥路4300米，采摘园步行道6000米。科技推广措施：开展玉露香梨高产栽培技术培训：在新建经济林的地块中选择200亩进行林下间作红柴胡示范推广。</t>
  </si>
  <si>
    <t>截至目前已完成总工程量的30%，预计2018年6月底完成</t>
  </si>
  <si>
    <t>项目区涉及人口3700余人，涉及贫困人口1800余人。项目实施后，可为当地农民年增收4000万元，人均增收6000元，有力促进当地群众脱贫致富，确保农民脱贫目标如期实现。</t>
  </si>
  <si>
    <t>临财农[2016]228号</t>
  </si>
  <si>
    <t>吉财农[2017]220、280号</t>
  </si>
  <si>
    <t>正在前期工作</t>
  </si>
  <si>
    <t>临财建[2017]174号</t>
  </si>
  <si>
    <t>吉财经[2017]379号</t>
  </si>
  <si>
    <t>临财农[2017]14号</t>
  </si>
  <si>
    <t>吉财农[2017]204号</t>
  </si>
  <si>
    <t>2019年10月完成</t>
  </si>
  <si>
    <t>临财农[2016]218号</t>
  </si>
  <si>
    <t>2018年6月份</t>
  </si>
  <si>
    <t>2015年12月，验收不合格</t>
  </si>
  <si>
    <t>临财农[2016]157号</t>
  </si>
  <si>
    <t>吉财农[2017]272号</t>
  </si>
  <si>
    <t>2016年底完成</t>
  </si>
  <si>
    <t>临财农[2017]100号</t>
  </si>
  <si>
    <t>三、教育资金</t>
  </si>
  <si>
    <t>已完成</t>
  </si>
  <si>
    <t>四、住房保障资金</t>
  </si>
  <si>
    <t>五、国土资金</t>
  </si>
  <si>
    <t>六、交通运输资金</t>
  </si>
  <si>
    <t>已完成50%，预计10月中旬完工。</t>
  </si>
  <si>
    <t>项目完成过半,预计10月底完工.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</si>
</sst>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7">
    <font>
      <sz val="11"/>
      <color theme="1"/>
      <name val="宋体"/>
      <charset val="134"/>
      <scheme val="minor"/>
    </font>
    <font>
      <b/>
      <sz val="18"/>
      <color theme="1"/>
      <name val="宋体"/>
      <charset val="134"/>
      <scheme val="minor"/>
    </font>
    <font>
      <b/>
      <sz val="11"/>
      <color theme="1"/>
      <name val="宋体"/>
      <charset val="134"/>
      <scheme val="minor"/>
    </font>
    <font>
      <sz val="11"/>
      <color theme="1"/>
      <name val="仿宋_GB2312"/>
      <charset val="134"/>
    </font>
    <font>
      <b/>
      <sz val="11"/>
      <color theme="1"/>
      <name val="仿宋_GB2312"/>
      <charset val="134"/>
    </font>
    <font>
      <sz val="11"/>
      <color indexed="8"/>
      <name val="宋体"/>
      <charset val="134"/>
    </font>
    <font>
      <sz val="11"/>
      <name val="宋体"/>
      <charset val="134"/>
      <scheme val="minor"/>
    </font>
    <font>
      <sz val="10"/>
      <color theme="1"/>
      <name val="宋体"/>
      <charset val="134"/>
      <scheme val="minor"/>
    </font>
    <font>
      <sz val="8"/>
      <color theme="1"/>
      <name val="宋体"/>
      <charset val="134"/>
      <scheme val="minor"/>
    </font>
    <font>
      <sz val="9"/>
      <color theme="1"/>
      <name val="宋体"/>
      <charset val="134"/>
      <scheme val="minor"/>
    </font>
    <font>
      <sz val="11"/>
      <color rgb="FFFF0000"/>
      <name val="宋体"/>
      <charset val="134"/>
    </font>
    <font>
      <sz val="11"/>
      <color rgb="FFFF0000"/>
      <name val="宋体"/>
      <charset val="134"/>
      <scheme val="minor"/>
    </font>
    <font>
      <sz val="10"/>
      <color rgb="FF000000"/>
      <name val="仿宋_GB2312"/>
      <charset val="134"/>
    </font>
    <font>
      <sz val="9"/>
      <color indexed="8"/>
      <name val="宋体"/>
      <charset val="134"/>
    </font>
    <font>
      <b/>
      <sz val="11"/>
      <color indexed="8"/>
      <name val="宋体"/>
      <charset val="134"/>
    </font>
    <font>
      <sz val="11"/>
      <name val="宋体"/>
      <charset val="134"/>
    </font>
    <font>
      <b/>
      <sz val="11"/>
      <name val="宋体"/>
      <charset val="134"/>
    </font>
    <font>
      <b/>
      <sz val="11"/>
      <name val="宋体"/>
      <charset val="134"/>
      <scheme val="minor"/>
    </font>
    <font>
      <sz val="11"/>
      <color rgb="FF000000"/>
      <name val="宋体"/>
      <charset val="134"/>
    </font>
    <font>
      <sz val="11"/>
      <color theme="1"/>
      <name val="宋体"/>
      <charset val="134"/>
    </font>
    <font>
      <b/>
      <sz val="11"/>
      <color theme="1"/>
      <name val="宋体"/>
      <charset val="134"/>
    </font>
    <font>
      <sz val="12"/>
      <color rgb="FF000000"/>
      <name val="宋体"/>
      <charset val="134"/>
    </font>
    <font>
      <sz val="11"/>
      <color rgb="FF9C0006"/>
      <name val="宋体"/>
      <charset val="0"/>
      <scheme val="minor"/>
    </font>
    <font>
      <u/>
      <sz val="11"/>
      <color rgb="FF800080"/>
      <name val="宋体"/>
      <charset val="0"/>
      <scheme val="minor"/>
    </font>
    <font>
      <sz val="11"/>
      <color theme="0"/>
      <name val="宋体"/>
      <charset val="0"/>
      <scheme val="minor"/>
    </font>
    <font>
      <sz val="11"/>
      <color indexed="60"/>
      <name val="宋体"/>
      <charset val="134"/>
    </font>
    <font>
      <b/>
      <sz val="11"/>
      <color indexed="62"/>
      <name val="宋体"/>
      <charset val="134"/>
    </font>
    <font>
      <sz val="11"/>
      <color rgb="FFFA7D00"/>
      <name val="宋体"/>
      <charset val="0"/>
      <scheme val="minor"/>
    </font>
    <font>
      <sz val="11"/>
      <color indexed="9"/>
      <name val="宋体"/>
      <charset val="134"/>
    </font>
    <font>
      <sz val="11"/>
      <color rgb="FF006100"/>
      <name val="宋体"/>
      <charset val="0"/>
      <scheme val="minor"/>
    </font>
    <font>
      <sz val="11"/>
      <color theme="1"/>
      <name val="宋体"/>
      <charset val="0"/>
      <scheme val="minor"/>
    </font>
    <font>
      <b/>
      <sz val="18"/>
      <color theme="3"/>
      <name val="宋体"/>
      <charset val="134"/>
      <scheme val="minor"/>
    </font>
    <font>
      <sz val="11"/>
      <color indexed="52"/>
      <name val="宋体"/>
      <charset val="134"/>
    </font>
    <font>
      <u/>
      <sz val="11"/>
      <color rgb="FF0000FF"/>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indexed="23"/>
      <name val="宋体"/>
      <charset val="134"/>
    </font>
    <font>
      <b/>
      <sz val="13"/>
      <color theme="3"/>
      <name val="宋体"/>
      <charset val="134"/>
      <scheme val="minor"/>
    </font>
    <font>
      <b/>
      <sz val="18"/>
      <color indexed="62"/>
      <name val="宋体"/>
      <charset val="134"/>
    </font>
    <font>
      <b/>
      <sz val="11"/>
      <color indexed="63"/>
      <name val="宋体"/>
      <charset val="134"/>
    </font>
    <font>
      <b/>
      <sz val="15"/>
      <color indexed="62"/>
      <name val="宋体"/>
      <charset val="134"/>
    </font>
    <font>
      <b/>
      <sz val="15"/>
      <color theme="3"/>
      <name val="宋体"/>
      <charset val="134"/>
      <scheme val="minor"/>
    </font>
    <font>
      <b/>
      <sz val="11"/>
      <color indexed="52"/>
      <name val="宋体"/>
      <charset val="134"/>
    </font>
    <font>
      <i/>
      <sz val="11"/>
      <color rgb="FF7F7F7F"/>
      <name val="宋体"/>
      <charset val="0"/>
      <scheme val="minor"/>
    </font>
    <font>
      <sz val="11"/>
      <color indexed="10"/>
      <name val="宋体"/>
      <charset val="134"/>
    </font>
    <font>
      <b/>
      <sz val="11"/>
      <color rgb="FF3F3F3F"/>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sz val="11"/>
      <color indexed="62"/>
      <name val="宋体"/>
      <charset val="134"/>
    </font>
    <font>
      <sz val="11"/>
      <color indexed="17"/>
      <name val="宋体"/>
      <charset val="134"/>
    </font>
    <font>
      <b/>
      <sz val="11"/>
      <color indexed="9"/>
      <name val="宋体"/>
      <charset val="134"/>
    </font>
    <font>
      <b/>
      <sz val="11"/>
      <color theme="1"/>
      <name val="宋体"/>
      <charset val="0"/>
      <scheme val="minor"/>
    </font>
    <font>
      <b/>
      <sz val="13"/>
      <color indexed="62"/>
      <name val="宋体"/>
      <charset val="134"/>
    </font>
    <font>
      <vertAlign val="superscript"/>
      <sz val="11"/>
      <color theme="1"/>
      <name val="仿宋_GB2312"/>
      <charset val="134"/>
    </font>
    <font>
      <vertAlign val="superscript"/>
      <sz val="11"/>
      <name val="宋体"/>
      <charset val="134"/>
    </font>
  </fonts>
  <fills count="49">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rgb="FFFFC7CE"/>
        <bgColor indexed="64"/>
      </patternFill>
    </fill>
    <fill>
      <patternFill patternType="solid">
        <fgColor theme="7" tint="0.399975585192419"/>
        <bgColor indexed="64"/>
      </patternFill>
    </fill>
    <fill>
      <patternFill patternType="solid">
        <fgColor indexed="43"/>
        <bgColor indexed="64"/>
      </patternFill>
    </fill>
    <fill>
      <patternFill patternType="solid">
        <fgColor rgb="FFC6EFCE"/>
        <bgColor indexed="64"/>
      </patternFill>
    </fill>
    <fill>
      <patternFill patternType="solid">
        <fgColor theme="5" tint="0.599993896298105"/>
        <bgColor indexed="64"/>
      </patternFill>
    </fill>
    <fill>
      <patternFill patternType="solid">
        <fgColor indexed="10"/>
        <bgColor indexed="64"/>
      </patternFill>
    </fill>
    <fill>
      <patternFill patternType="solid">
        <fgColor rgb="FFFFEB9C"/>
        <bgColor indexed="64"/>
      </patternFill>
    </fill>
    <fill>
      <patternFill patternType="solid">
        <fgColor indexed="44"/>
        <bgColor indexed="64"/>
      </patternFill>
    </fill>
    <fill>
      <patternFill patternType="solid">
        <fgColor indexed="29"/>
        <bgColor indexed="64"/>
      </patternFill>
    </fill>
    <fill>
      <patternFill patternType="solid">
        <fgColor theme="9" tint="0.599993896298105"/>
        <bgColor indexed="64"/>
      </patternFill>
    </fill>
    <fill>
      <patternFill patternType="solid">
        <fgColor rgb="FFFFFFCC"/>
        <bgColor indexed="64"/>
      </patternFill>
    </fill>
    <fill>
      <patternFill patternType="solid">
        <fgColor indexed="47"/>
        <bgColor indexed="64"/>
      </patternFill>
    </fill>
    <fill>
      <patternFill patternType="solid">
        <fgColor theme="6" tint="0.399975585192419"/>
        <bgColor indexed="64"/>
      </patternFill>
    </fill>
    <fill>
      <patternFill patternType="solid">
        <fgColor rgb="FFA5A5A5"/>
        <bgColor indexed="64"/>
      </patternFill>
    </fill>
    <fill>
      <patternFill patternType="solid">
        <fgColor indexed="49"/>
        <bgColor indexed="64"/>
      </patternFill>
    </fill>
    <fill>
      <patternFill patternType="solid">
        <fgColor indexed="2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indexed="57"/>
        <bgColor indexed="64"/>
      </patternFill>
    </fill>
    <fill>
      <patternFill patternType="solid">
        <fgColor indexed="25"/>
        <bgColor indexed="64"/>
      </patternFill>
    </fill>
    <fill>
      <patternFill patternType="solid">
        <fgColor indexed="9"/>
        <bgColor indexed="64"/>
      </patternFill>
    </fill>
    <fill>
      <patternFill patternType="solid">
        <fgColor theme="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31"/>
        <bgColor indexed="64"/>
      </patternFill>
    </fill>
    <fill>
      <patternFill patternType="solid">
        <fgColor indexed="55"/>
        <bgColor indexed="64"/>
      </patternFill>
    </fill>
    <fill>
      <patternFill patternType="solid">
        <fgColor theme="8" tint="0.599993896298105"/>
        <bgColor indexed="64"/>
      </patternFill>
    </fill>
    <fill>
      <patternFill patternType="solid">
        <fgColor theme="8"/>
        <bgColor indexed="64"/>
      </patternFill>
    </fill>
    <fill>
      <patternFill patternType="solid">
        <fgColor indexed="53"/>
        <bgColor indexed="64"/>
      </patternFill>
    </fill>
    <fill>
      <patternFill patternType="solid">
        <fgColor theme="9"/>
        <bgColor indexed="64"/>
      </patternFill>
    </fill>
    <fill>
      <patternFill patternType="solid">
        <fgColor theme="8"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rgb="FFFF8001"/>
      </bottom>
      <diagonal/>
    </border>
    <border>
      <left/>
      <right/>
      <top style="thin">
        <color indexed="49"/>
      </top>
      <bottom style="double">
        <color indexed="49"/>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s>
  <cellStyleXfs count="94">
    <xf numFmtId="0" fontId="0" fillId="0" borderId="0">
      <alignment vertical="center"/>
    </xf>
    <xf numFmtId="0" fontId="50" fillId="16" borderId="16" applyNumberFormat="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32" fillId="0" borderId="10" applyNumberFormat="0" applyFill="0" applyAlignment="0" applyProtection="0">
      <alignment vertical="center"/>
    </xf>
    <xf numFmtId="0" fontId="28" fillId="10"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25" fillId="7" borderId="0" applyNumberFormat="0" applyBorder="0" applyAlignment="0" applyProtection="0">
      <alignment vertical="center"/>
    </xf>
    <xf numFmtId="0" fontId="5" fillId="20"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0" fillId="0" borderId="0">
      <alignment vertical="center"/>
    </xf>
    <xf numFmtId="0" fontId="30" fillId="33" borderId="0" applyNumberFormat="0" applyBorder="0" applyAlignment="0" applyProtection="0">
      <alignment vertical="center"/>
    </xf>
    <xf numFmtId="0" fontId="24" fillId="29" borderId="0" applyNumberFormat="0" applyBorder="0" applyAlignment="0" applyProtection="0">
      <alignment vertical="center"/>
    </xf>
    <xf numFmtId="0" fontId="39" fillId="0" borderId="0" applyNumberFormat="0" applyFill="0" applyBorder="0" applyAlignment="0" applyProtection="0">
      <alignment vertical="center"/>
    </xf>
    <xf numFmtId="0" fontId="34" fillId="11" borderId="0" applyNumberFormat="0" applyBorder="0" applyAlignment="0" applyProtection="0">
      <alignment vertical="center"/>
    </xf>
    <xf numFmtId="0" fontId="24" fillId="39" borderId="0" applyNumberFormat="0" applyBorder="0" applyAlignment="0" applyProtection="0">
      <alignment vertical="center"/>
    </xf>
    <xf numFmtId="0" fontId="24" fillId="17" borderId="0" applyNumberFormat="0" applyBorder="0" applyAlignment="0" applyProtection="0">
      <alignment vertical="center"/>
    </xf>
    <xf numFmtId="0" fontId="27" fillId="0" borderId="8" applyNumberFormat="0" applyFill="0" applyAlignment="0" applyProtection="0">
      <alignment vertical="center"/>
    </xf>
    <xf numFmtId="0" fontId="5" fillId="13" borderId="0" applyNumberFormat="0" applyBorder="0" applyAlignment="0" applyProtection="0">
      <alignment vertical="center"/>
    </xf>
    <xf numFmtId="0" fontId="28" fillId="13" borderId="0" applyNumberFormat="0" applyBorder="0" applyAlignment="0" applyProtection="0">
      <alignment vertical="center"/>
    </xf>
    <xf numFmtId="0" fontId="5" fillId="42" borderId="0" applyNumberFormat="0" applyBorder="0" applyAlignment="0" applyProtection="0">
      <alignment vertical="center"/>
    </xf>
    <xf numFmtId="0" fontId="30" fillId="41" borderId="0" applyNumberFormat="0" applyBorder="0" applyAlignment="0" applyProtection="0">
      <alignment vertical="center"/>
    </xf>
    <xf numFmtId="0" fontId="24" fillId="34" borderId="0" applyNumberFormat="0" applyBorder="0" applyAlignment="0" applyProtection="0">
      <alignment vertical="center"/>
    </xf>
    <xf numFmtId="0" fontId="14" fillId="0" borderId="9" applyNumberFormat="0" applyFill="0" applyAlignment="0" applyProtection="0">
      <alignment vertical="center"/>
    </xf>
    <xf numFmtId="41"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47" fillId="31" borderId="18" applyNumberFormat="0" applyAlignment="0" applyProtection="0">
      <alignment vertical="center"/>
    </xf>
    <xf numFmtId="0" fontId="30" fillId="30" borderId="0" applyNumberFormat="0" applyBorder="0" applyAlignment="0" applyProtection="0">
      <alignment vertical="center"/>
    </xf>
    <xf numFmtId="0" fontId="28" fillId="19" borderId="0" applyNumberFormat="0" applyBorder="0" applyAlignment="0" applyProtection="0">
      <alignment vertical="center"/>
    </xf>
    <xf numFmtId="0" fontId="29" fillId="8" borderId="0" applyNumberFormat="0" applyBorder="0" applyAlignment="0" applyProtection="0">
      <alignment vertical="center"/>
    </xf>
    <xf numFmtId="0" fontId="26" fillId="0" borderId="0" applyNumberFormat="0" applyFill="0" applyBorder="0" applyAlignment="0" applyProtection="0">
      <alignment vertical="center"/>
    </xf>
    <xf numFmtId="0" fontId="22" fillId="5" borderId="0" applyNumberFormat="0" applyBorder="0" applyAlignment="0" applyProtection="0">
      <alignment vertical="center"/>
    </xf>
    <xf numFmtId="44" fontId="0" fillId="0" borderId="0" applyFont="0" applyFill="0" applyBorder="0" applyAlignment="0" applyProtection="0">
      <alignment vertical="center"/>
    </xf>
    <xf numFmtId="0" fontId="30" fillId="22" borderId="0" applyNumberFormat="0" applyBorder="0" applyAlignment="0" applyProtection="0">
      <alignment vertical="center"/>
    </xf>
    <xf numFmtId="0" fontId="24" fillId="21" borderId="0" applyNumberFormat="0" applyBorder="0" applyAlignment="0" applyProtection="0">
      <alignment vertical="center"/>
    </xf>
    <xf numFmtId="0" fontId="33" fillId="0" borderId="0" applyNumberFormat="0" applyFill="0" applyBorder="0" applyAlignment="0" applyProtection="0">
      <alignment vertical="center"/>
    </xf>
    <xf numFmtId="0" fontId="52" fillId="43" borderId="20" applyNumberFormat="0" applyAlignment="0" applyProtection="0">
      <alignment vertical="center"/>
    </xf>
    <xf numFmtId="0" fontId="42" fillId="0" borderId="13" applyNumberFormat="0" applyFill="0" applyAlignment="0" applyProtection="0">
      <alignment vertical="center"/>
    </xf>
    <xf numFmtId="0" fontId="48" fillId="35" borderId="18" applyNumberFormat="0" applyAlignment="0" applyProtection="0">
      <alignment vertical="center"/>
    </xf>
    <xf numFmtId="0" fontId="24" fillId="37" borderId="0" applyNumberFormat="0" applyBorder="0" applyAlignment="0" applyProtection="0">
      <alignment vertical="center"/>
    </xf>
    <xf numFmtId="0" fontId="30" fillId="38" borderId="0" applyNumberFormat="0" applyBorder="0" applyAlignment="0" applyProtection="0">
      <alignment vertical="center"/>
    </xf>
    <xf numFmtId="0" fontId="0" fillId="15" borderId="11" applyNumberFormat="0" applyFont="0" applyAlignment="0" applyProtection="0">
      <alignment vertical="center"/>
    </xf>
    <xf numFmtId="0" fontId="24" fillId="6" borderId="0" applyNumberFormat="0" applyBorder="0" applyAlignment="0" applyProtection="0">
      <alignment vertical="center"/>
    </xf>
    <xf numFmtId="0" fontId="24" fillId="36" borderId="0" applyNumberFormat="0" applyBorder="0" applyAlignment="0" applyProtection="0">
      <alignment vertical="center"/>
    </xf>
    <xf numFmtId="0" fontId="28" fillId="12" borderId="0" applyNumberFormat="0" applyBorder="0" applyAlignment="0" applyProtection="0">
      <alignment vertical="center"/>
    </xf>
    <xf numFmtId="0" fontId="38" fillId="0" borderId="13" applyNumberFormat="0" applyFill="0" applyAlignment="0" applyProtection="0">
      <alignment vertical="center"/>
    </xf>
    <xf numFmtId="0" fontId="51" fillId="2" borderId="0" applyNumberFormat="0" applyBorder="0" applyAlignment="0" applyProtection="0">
      <alignment vertical="center"/>
    </xf>
    <xf numFmtId="43" fontId="0" fillId="0" borderId="0" applyFont="0" applyFill="0" applyBorder="0" applyAlignment="0" applyProtection="0">
      <alignment vertical="center"/>
    </xf>
    <xf numFmtId="0" fontId="30" fillId="40" borderId="0" applyNumberFormat="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53" fillId="0" borderId="21" applyNumberFormat="0" applyFill="0" applyAlignment="0" applyProtection="0">
      <alignment vertical="center"/>
    </xf>
    <xf numFmtId="0" fontId="54" fillId="0" borderId="15" applyNumberFormat="0" applyFill="0" applyAlignment="0" applyProtection="0">
      <alignment vertical="center"/>
    </xf>
    <xf numFmtId="0" fontId="43" fillId="25" borderId="16" applyNumberFormat="0" applyAlignment="0" applyProtection="0">
      <alignment vertical="center"/>
    </xf>
    <xf numFmtId="0" fontId="44" fillId="0" borderId="0" applyNumberFormat="0" applyFill="0" applyBorder="0" applyAlignment="0" applyProtection="0">
      <alignment vertical="center"/>
    </xf>
    <xf numFmtId="0" fontId="35" fillId="0" borderId="19" applyNumberFormat="0" applyFill="0" applyAlignment="0" applyProtection="0">
      <alignment vertical="center"/>
    </xf>
    <xf numFmtId="0" fontId="37" fillId="0" borderId="0" applyNumberFormat="0" applyFill="0" applyBorder="0" applyAlignment="0" applyProtection="0">
      <alignment vertical="center"/>
    </xf>
    <xf numFmtId="0" fontId="46" fillId="31" borderId="17" applyNumberFormat="0" applyAlignment="0" applyProtection="0">
      <alignment vertical="center"/>
    </xf>
    <xf numFmtId="0" fontId="30" fillId="32" borderId="0" applyNumberFormat="0" applyBorder="0" applyAlignment="0" applyProtection="0">
      <alignment vertical="center"/>
    </xf>
    <xf numFmtId="0" fontId="28" fillId="2" borderId="0" applyNumberFormat="0" applyBorder="0" applyAlignment="0" applyProtection="0">
      <alignment vertical="center"/>
    </xf>
    <xf numFmtId="0" fontId="24" fillId="45" borderId="0" applyNumberFormat="0" applyBorder="0" applyAlignment="0" applyProtection="0">
      <alignment vertical="center"/>
    </xf>
    <xf numFmtId="0" fontId="28" fillId="46" borderId="0" applyNumberFormat="0" applyBorder="0" applyAlignment="0" applyProtection="0">
      <alignment vertical="center"/>
    </xf>
    <xf numFmtId="0" fontId="31"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0" borderId="0"/>
    <xf numFmtId="0" fontId="30" fillId="48" borderId="0" applyNumberFormat="0" applyBorder="0" applyAlignment="0" applyProtection="0">
      <alignment vertical="center"/>
    </xf>
    <xf numFmtId="42" fontId="0" fillId="0" borderId="0" applyFont="0" applyFill="0" applyBorder="0" applyAlignment="0" applyProtection="0">
      <alignment vertical="center"/>
    </xf>
    <xf numFmtId="0" fontId="30" fillId="44" borderId="0" applyNumberFormat="0" applyBorder="0" applyAlignment="0" applyProtection="0">
      <alignment vertical="center"/>
    </xf>
    <xf numFmtId="0" fontId="24" fillId="47" borderId="0" applyNumberFormat="0" applyBorder="0" applyAlignment="0" applyProtection="0">
      <alignment vertical="center"/>
    </xf>
    <xf numFmtId="0" fontId="30" fillId="27" borderId="0" applyNumberFormat="0" applyBorder="0" applyAlignment="0" applyProtection="0">
      <alignment vertical="center"/>
    </xf>
    <xf numFmtId="0" fontId="30" fillId="14" borderId="0" applyNumberFormat="0" applyBorder="0" applyAlignment="0" applyProtection="0">
      <alignment vertical="center"/>
    </xf>
    <xf numFmtId="0" fontId="26" fillId="0" borderId="7" applyNumberFormat="0" applyFill="0" applyAlignment="0" applyProtection="0">
      <alignment vertical="center"/>
    </xf>
    <xf numFmtId="0" fontId="41" fillId="0" borderId="15" applyNumberFormat="0" applyFill="0" applyAlignment="0" applyProtection="0">
      <alignment vertical="center"/>
    </xf>
    <xf numFmtId="0" fontId="28" fillId="16" borderId="0" applyNumberFormat="0" applyBorder="0" applyAlignment="0" applyProtection="0">
      <alignment vertical="center"/>
    </xf>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5" fillId="0" borderId="0">
      <alignment vertical="center"/>
    </xf>
    <xf numFmtId="0" fontId="5" fillId="13" borderId="0" applyNumberFormat="0" applyBorder="0" applyAlignment="0" applyProtection="0">
      <alignment vertical="center"/>
    </xf>
    <xf numFmtId="0" fontId="25" fillId="13"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30" fillId="9" borderId="0" applyNumberFormat="0" applyBorder="0" applyAlignment="0" applyProtection="0">
      <alignment vertical="center"/>
    </xf>
    <xf numFmtId="0" fontId="40" fillId="25" borderId="14" applyNumberFormat="0" applyAlignment="0" applyProtection="0">
      <alignment vertical="center"/>
    </xf>
    <xf numFmtId="0" fontId="5" fillId="3" borderId="0" applyNumberFormat="0" applyBorder="0" applyAlignment="0" applyProtection="0">
      <alignment vertical="center"/>
    </xf>
    <xf numFmtId="0" fontId="35" fillId="0" borderId="0" applyNumberFormat="0" applyFill="0" applyBorder="0" applyAlignment="0" applyProtection="0">
      <alignment vertical="center"/>
    </xf>
    <xf numFmtId="0" fontId="5" fillId="3" borderId="0" applyNumberFormat="0" applyBorder="0" applyAlignment="0" applyProtection="0">
      <alignment vertical="center"/>
    </xf>
    <xf numFmtId="0" fontId="36" fillId="18" borderId="12" applyNumberFormat="0" applyAlignment="0" applyProtection="0">
      <alignment vertical="center"/>
    </xf>
    <xf numFmtId="0" fontId="5" fillId="2" borderId="0" applyNumberFormat="0" applyBorder="0" applyAlignment="0" applyProtection="0">
      <alignment vertical="center"/>
    </xf>
    <xf numFmtId="0" fontId="49" fillId="0" borderId="0" applyNumberFormat="0" applyFill="0" applyBorder="0" applyAlignment="0" applyProtection="0">
      <alignment vertical="center"/>
    </xf>
    <xf numFmtId="0" fontId="5" fillId="4" borderId="6" applyNumberFormat="0" applyFont="0" applyAlignment="0" applyProtection="0">
      <alignment vertical="center"/>
    </xf>
    <xf numFmtId="0" fontId="28" fillId="3" borderId="0" applyNumberFormat="0" applyBorder="0" applyAlignment="0" applyProtection="0">
      <alignment vertical="center"/>
    </xf>
  </cellStyleXfs>
  <cellXfs count="151">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1"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2" applyFont="1" applyFill="1" applyBorder="1" applyAlignment="1">
      <alignment horizontal="left" vertical="center" wrapText="1"/>
    </xf>
    <xf numFmtId="0" fontId="0" fillId="0" borderId="1" xfId="2" applyFont="1" applyFill="1" applyBorder="1" applyAlignment="1">
      <alignment horizontal="center" vertical="center"/>
    </xf>
    <xf numFmtId="0" fontId="0" fillId="0" borderId="1" xfId="2" applyFont="1" applyFill="1" applyBorder="1" applyAlignment="1">
      <alignment horizontal="center" vertical="center" wrapText="1"/>
    </xf>
    <xf numFmtId="0" fontId="0" fillId="0" borderId="1" xfId="2" applyFont="1" applyFill="1" applyBorder="1" applyAlignment="1">
      <alignment vertical="center" wrapText="1"/>
    </xf>
    <xf numFmtId="0" fontId="0" fillId="0" borderId="1" xfId="2" applyFont="1" applyFill="1" applyBorder="1" applyAlignment="1">
      <alignment vertical="center"/>
    </xf>
    <xf numFmtId="0" fontId="3" fillId="0" borderId="1" xfId="2" applyFont="1" applyFill="1" applyBorder="1" applyAlignment="1">
      <alignment horizontal="center" vertical="center" wrapText="1"/>
    </xf>
    <xf numFmtId="0" fontId="4" fillId="0" borderId="1" xfId="2" applyFont="1" applyFill="1" applyBorder="1" applyAlignment="1">
      <alignment horizontal="left" vertical="center" wrapText="1"/>
    </xf>
    <xf numFmtId="0" fontId="0" fillId="0" borderId="1" xfId="13" applyFont="1" applyFill="1" applyBorder="1" applyAlignment="1">
      <alignment horizontal="left" vertical="center" wrapText="1"/>
    </xf>
    <xf numFmtId="0" fontId="0" fillId="0" borderId="1" xfId="13" applyFont="1" applyFill="1" applyBorder="1" applyAlignment="1">
      <alignment horizontal="center" vertical="center" wrapText="1"/>
    </xf>
    <xf numFmtId="0" fontId="5" fillId="0" borderId="1" xfId="2" applyFont="1" applyFill="1" applyBorder="1" applyAlignment="1">
      <alignment vertical="center" wrapText="1"/>
    </xf>
    <xf numFmtId="0" fontId="5" fillId="0" borderId="1" xfId="2" applyFont="1" applyFill="1" applyBorder="1" applyAlignment="1">
      <alignment horizontal="center" vertical="center"/>
    </xf>
    <xf numFmtId="0" fontId="0" fillId="0" borderId="1" xfId="2" applyFont="1" applyFill="1" applyBorder="1">
      <alignment vertical="center"/>
    </xf>
    <xf numFmtId="0" fontId="3" fillId="0" borderId="1" xfId="2" applyFont="1" applyFill="1" applyBorder="1" applyAlignment="1">
      <alignment horizontal="justify" vertical="center"/>
    </xf>
    <xf numFmtId="0" fontId="3" fillId="0" borderId="1" xfId="2" applyFont="1" applyFill="1" applyBorder="1" applyAlignment="1">
      <alignment horizontal="justify" vertical="center" wrapText="1"/>
    </xf>
    <xf numFmtId="0" fontId="3" fillId="0" borderId="1" xfId="2" applyFont="1" applyFill="1" applyBorder="1" applyAlignment="1">
      <alignment horizontal="left" vertical="center" wrapText="1"/>
    </xf>
    <xf numFmtId="0" fontId="3" fillId="0" borderId="1" xfId="2" applyFont="1" applyFill="1" applyBorder="1" applyAlignment="1">
      <alignment horizontal="center" vertical="center"/>
    </xf>
    <xf numFmtId="0" fontId="3" fillId="0" borderId="1" xfId="2" applyFont="1" applyFill="1" applyBorder="1" applyAlignment="1">
      <alignment vertical="center" wrapText="1"/>
    </xf>
    <xf numFmtId="0" fontId="5" fillId="0" borderId="1" xfId="2" applyFont="1" applyFill="1" applyBorder="1" applyAlignment="1">
      <alignment horizontal="center" vertical="center" wrapText="1"/>
    </xf>
    <xf numFmtId="0" fontId="5" fillId="0" borderId="1" xfId="67"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9" fontId="3" fillId="0" borderId="1" xfId="2" applyNumberFormat="1" applyFont="1" applyFill="1" applyBorder="1" applyAlignment="1">
      <alignment horizontal="center" vertical="center" wrapText="1"/>
    </xf>
    <xf numFmtId="0" fontId="0" fillId="0" borderId="1" xfId="13" applyFont="1" applyFill="1" applyBorder="1" applyAlignment="1">
      <alignment vertical="center" wrapText="1"/>
    </xf>
    <xf numFmtId="0" fontId="0" fillId="0" borderId="0" xfId="0" applyFill="1" applyAlignment="1">
      <alignment horizontal="right" vertical="center" wrapText="1"/>
    </xf>
    <xf numFmtId="0" fontId="0" fillId="0" borderId="1" xfId="0" applyFont="1" applyFill="1" applyBorder="1" applyAlignment="1">
      <alignment vertical="center" wrapText="1"/>
    </xf>
    <xf numFmtId="0" fontId="5" fillId="0" borderId="1" xfId="79" applyNumberFormat="1" applyFont="1" applyFill="1" applyBorder="1" applyAlignment="1">
      <alignment horizontal="center" vertical="center" wrapText="1"/>
    </xf>
    <xf numFmtId="0" fontId="5" fillId="0" borderId="1" xfId="79"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xf>
    <xf numFmtId="0" fontId="0" fillId="0" borderId="1" xfId="2" applyFill="1" applyBorder="1" applyAlignment="1">
      <alignment vertical="center" wrapText="1"/>
    </xf>
    <xf numFmtId="0" fontId="0" fillId="0" borderId="1" xfId="2" applyFill="1" applyBorder="1" applyAlignment="1">
      <alignment horizontal="center" vertical="center" wrapText="1"/>
    </xf>
    <xf numFmtId="0" fontId="0" fillId="0" borderId="1" xfId="2" applyFill="1" applyBorder="1" applyAlignment="1">
      <alignment horizontal="left" vertical="center" wrapText="1"/>
    </xf>
    <xf numFmtId="0" fontId="0" fillId="0" borderId="1" xfId="0" applyFill="1" applyBorder="1" applyAlignment="1">
      <alignment horizontal="center" vertical="center" wrapText="1"/>
    </xf>
    <xf numFmtId="0" fontId="2" fillId="0" borderId="1" xfId="2" applyFont="1" applyFill="1" applyBorder="1" applyAlignment="1">
      <alignment vertical="center" wrapText="1"/>
    </xf>
    <xf numFmtId="0" fontId="0" fillId="0" borderId="1" xfId="2" applyFill="1" applyBorder="1" applyAlignment="1">
      <alignment horizontal="center" vertical="center"/>
    </xf>
    <xf numFmtId="0" fontId="0" fillId="0" borderId="1" xfId="2" applyFill="1" applyBorder="1">
      <alignment vertical="center"/>
    </xf>
    <xf numFmtId="0" fontId="2" fillId="0" borderId="1" xfId="2" applyFont="1" applyFill="1" applyBorder="1">
      <alignment vertical="center"/>
    </xf>
    <xf numFmtId="0" fontId="0" fillId="0" borderId="1" xfId="2" applyFill="1" applyBorder="1" applyAlignment="1">
      <alignment horizontal="left" vertical="center"/>
    </xf>
    <xf numFmtId="0" fontId="2" fillId="0" borderId="1" xfId="2" applyFont="1" applyFill="1" applyBorder="1" applyAlignment="1">
      <alignment horizontal="left" vertical="center"/>
    </xf>
    <xf numFmtId="0" fontId="0" fillId="0" borderId="1" xfId="0" applyFont="1" applyFill="1" applyBorder="1" applyAlignment="1">
      <alignment horizontal="left" vertical="center" wrapText="1"/>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0" fillId="0" borderId="1" xfId="0" applyFill="1" applyBorder="1" applyAlignment="1">
      <alignment horizontal="left" vertical="center" wrapText="1"/>
    </xf>
    <xf numFmtId="0" fontId="10" fillId="0" borderId="1" xfId="79" applyNumberFormat="1" applyFont="1" applyFill="1" applyBorder="1" applyAlignment="1">
      <alignment horizontal="center" vertical="center" wrapText="1"/>
    </xf>
    <xf numFmtId="0" fontId="11" fillId="0" borderId="1" xfId="2" applyFont="1" applyFill="1" applyBorder="1" applyAlignment="1">
      <alignment vertical="center" wrapText="1"/>
    </xf>
    <xf numFmtId="0" fontId="6" fillId="0" borderId="1" xfId="0" applyFont="1" applyFill="1" applyBorder="1" applyAlignment="1">
      <alignment vertical="center" wrapText="1"/>
    </xf>
    <xf numFmtId="0" fontId="6" fillId="0" borderId="1" xfId="2" applyFont="1" applyFill="1" applyBorder="1" applyAlignment="1">
      <alignment vertical="center" wrapText="1"/>
    </xf>
    <xf numFmtId="0" fontId="0" fillId="0" borderId="1" xfId="0" applyFill="1" applyBorder="1" applyAlignment="1">
      <alignment vertical="center" wrapText="1"/>
    </xf>
    <xf numFmtId="0" fontId="7" fillId="0" borderId="1" xfId="2" applyFont="1" applyFill="1" applyBorder="1" applyAlignment="1">
      <alignment vertical="center" wrapText="1"/>
    </xf>
    <xf numFmtId="0" fontId="0" fillId="0" borderId="0" xfId="0" applyFill="1" applyBorder="1" applyAlignment="1">
      <alignment vertical="center" wrapText="1"/>
    </xf>
    <xf numFmtId="0" fontId="0" fillId="0" borderId="1" xfId="0" applyFill="1" applyBorder="1">
      <alignment vertical="center"/>
    </xf>
    <xf numFmtId="0" fontId="2" fillId="0"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2" fillId="0" borderId="1" xfId="0" applyFont="1" applyBorder="1" applyAlignment="1">
      <alignment vertical="center" wrapText="1"/>
    </xf>
    <xf numFmtId="0" fontId="2" fillId="0" borderId="1" xfId="0" applyFont="1" applyBorder="1">
      <alignment vertical="center"/>
    </xf>
    <xf numFmtId="0" fontId="12" fillId="0" borderId="1" xfId="0" applyFont="1" applyFill="1" applyBorder="1" applyAlignment="1">
      <alignment horizontal="justify" vertical="center" wrapText="1"/>
    </xf>
    <xf numFmtId="0" fontId="2" fillId="0" borderId="1" xfId="2" applyFont="1" applyFill="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xf>
    <xf numFmtId="0" fontId="14" fillId="0" borderId="1" xfId="79" applyNumberFormat="1" applyFont="1" applyFill="1" applyBorder="1" applyAlignment="1">
      <alignment horizontal="center" vertical="center" wrapText="1"/>
    </xf>
    <xf numFmtId="0" fontId="14" fillId="0" borderId="1" xfId="79" applyFont="1" applyFill="1" applyBorder="1" applyAlignment="1">
      <alignment horizontal="center" vertical="center"/>
    </xf>
    <xf numFmtId="0" fontId="2" fillId="0" borderId="1" xfId="2"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13" applyNumberFormat="1" applyFont="1" applyFill="1" applyBorder="1" applyAlignment="1">
      <alignment horizontal="center" vertical="center" wrapText="1"/>
    </xf>
    <xf numFmtId="0" fontId="4" fillId="0" borderId="1" xfId="2" applyFont="1" applyFill="1" applyBorder="1" applyAlignment="1">
      <alignment horizontal="justify" vertical="center" wrapText="1"/>
    </xf>
    <xf numFmtId="0" fontId="13" fillId="0" borderId="1" xfId="0" applyFont="1" applyBorder="1" applyAlignment="1">
      <alignment horizontal="center" vertical="center" wrapText="1"/>
    </xf>
    <xf numFmtId="0" fontId="15" fillId="0" borderId="1" xfId="79" applyNumberFormat="1" applyFont="1" applyFill="1" applyBorder="1" applyAlignment="1">
      <alignment horizontal="center" vertical="center" wrapText="1"/>
    </xf>
    <xf numFmtId="0" fontId="16" fillId="0" borderId="1" xfId="79"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center" vertical="center" wrapText="1"/>
    </xf>
    <xf numFmtId="0" fontId="6" fillId="0" borderId="1" xfId="2"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2" applyFont="1" applyFill="1" applyBorder="1" applyAlignment="1">
      <alignment horizontal="left" vertical="center" wrapText="1"/>
    </xf>
    <xf numFmtId="0" fontId="0" fillId="0" borderId="1" xfId="0" applyBorder="1" applyAlignment="1">
      <alignment horizontal="left" vertical="center" wrapText="1"/>
    </xf>
    <xf numFmtId="0" fontId="17" fillId="0" borderId="1" xfId="2" applyFont="1" applyFill="1" applyBorder="1" applyAlignment="1">
      <alignmen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lignment vertical="center"/>
    </xf>
    <xf numFmtId="0" fontId="19" fillId="0" borderId="1" xfId="2" applyFont="1" applyFill="1" applyBorder="1" applyAlignment="1">
      <alignment horizontal="center" vertical="center"/>
    </xf>
    <xf numFmtId="0" fontId="21"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6" fillId="0" borderId="1" xfId="2" applyFont="1" applyFill="1" applyBorder="1">
      <alignment vertical="center"/>
    </xf>
    <xf numFmtId="0" fontId="16" fillId="0" borderId="1" xfId="2"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Fill="1" applyBorder="1" applyAlignment="1">
      <alignment horizontal="center" vertical="center"/>
    </xf>
    <xf numFmtId="0" fontId="18" fillId="0" borderId="2" xfId="0" applyFont="1" applyBorder="1" applyAlignment="1">
      <alignment horizontal="center" vertical="center" wrapText="1"/>
    </xf>
    <xf numFmtId="0" fontId="6" fillId="0" borderId="3" xfId="0" applyFont="1" applyFill="1" applyBorder="1" applyAlignment="1">
      <alignment horizontal="center" vertical="center"/>
    </xf>
    <xf numFmtId="0" fontId="18" fillId="0" borderId="3" xfId="0" applyFont="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16" fillId="0" borderId="1" xfId="79" applyFont="1" applyFill="1" applyBorder="1" applyAlignment="1">
      <alignment horizontal="center" vertical="center" wrapText="1"/>
    </xf>
    <xf numFmtId="0" fontId="16" fillId="0" borderId="1" xfId="2" applyFont="1" applyFill="1" applyBorder="1" applyAlignment="1">
      <alignment horizontal="center" vertical="center" wrapText="1"/>
    </xf>
    <xf numFmtId="0" fontId="6" fillId="0" borderId="1" xfId="0" applyFont="1" applyFill="1" applyBorder="1" applyAlignment="1">
      <alignmen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2"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8" fillId="0" borderId="4" xfId="0" applyFont="1" applyBorder="1" applyAlignment="1">
      <alignment horizontal="center" vertical="center" wrapText="1"/>
    </xf>
    <xf numFmtId="0" fontId="18" fillId="0" borderId="2" xfId="0" applyFont="1" applyBorder="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6" fillId="0" borderId="1" xfId="2" applyFont="1" applyFill="1" applyBorder="1" applyAlignment="1">
      <alignment horizontal="justify" vertical="center" wrapText="1"/>
    </xf>
    <xf numFmtId="0" fontId="15" fillId="0" borderId="1" xfId="2"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1"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10" fillId="0" borderId="1" xfId="0" applyFont="1" applyBorder="1" applyAlignment="1">
      <alignment horizontal="center" vertical="center" wrapText="1"/>
    </xf>
    <xf numFmtId="57" fontId="21" fillId="0" borderId="1" xfId="0" applyNumberFormat="1" applyFont="1" applyBorder="1" applyAlignment="1">
      <alignment horizontal="center" vertical="center" wrapText="1"/>
    </xf>
    <xf numFmtId="0" fontId="15" fillId="0" borderId="1" xfId="13" applyFont="1" applyFill="1" applyBorder="1" applyAlignment="1">
      <alignment horizontal="center" vertical="center" wrapText="1"/>
    </xf>
    <xf numFmtId="0" fontId="19" fillId="0" borderId="1" xfId="0" applyFont="1" applyBorder="1" applyAlignment="1">
      <alignment vertical="center" wrapText="1"/>
    </xf>
    <xf numFmtId="0" fontId="16" fillId="0" borderId="1" xfId="2" applyFont="1" applyFill="1" applyBorder="1" applyAlignment="1">
      <alignment vertical="center" wrapText="1"/>
    </xf>
    <xf numFmtId="0" fontId="15" fillId="0" borderId="1" xfId="0" applyFont="1" applyFill="1" applyBorder="1" applyAlignment="1">
      <alignment vertical="center" wrapText="1"/>
    </xf>
    <xf numFmtId="0" fontId="19" fillId="0" borderId="0" xfId="0" applyFont="1" applyFill="1">
      <alignment vertical="center"/>
    </xf>
    <xf numFmtId="0" fontId="20" fillId="0" borderId="0" xfId="0" applyFont="1" applyFill="1">
      <alignment vertical="center"/>
    </xf>
    <xf numFmtId="0" fontId="19" fillId="0" borderId="0" xfId="0" applyFont="1">
      <alignment vertical="center"/>
    </xf>
    <xf numFmtId="0" fontId="18" fillId="0" borderId="2" xfId="0" applyFont="1" applyBorder="1" applyAlignment="1">
      <alignment horizontal="left" vertical="center" wrapText="1"/>
    </xf>
    <xf numFmtId="0" fontId="20" fillId="0" borderId="1" xfId="2" applyFont="1" applyFill="1" applyBorder="1" applyAlignment="1">
      <alignment vertical="center" wrapText="1"/>
    </xf>
    <xf numFmtId="0" fontId="20"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2" xfId="0" applyFont="1" applyBorder="1" applyAlignment="1">
      <alignment vertical="center" wrapText="1"/>
    </xf>
    <xf numFmtId="0" fontId="19" fillId="0" borderId="0" xfId="0" applyFont="1" applyFill="1" applyAlignment="1">
      <alignment horizontal="center" vertical="center" wrapText="1"/>
    </xf>
    <xf numFmtId="0" fontId="0" fillId="0" borderId="3" xfId="0" applyFill="1" applyBorder="1" applyAlignment="1">
      <alignment horizontal="left" vertical="center" wrapText="1"/>
    </xf>
    <xf numFmtId="0" fontId="0" fillId="0" borderId="3" xfId="0"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5" xfId="0" applyFill="1" applyBorder="1" applyAlignment="1">
      <alignment horizontal="center" vertical="center" wrapText="1"/>
    </xf>
  </cellXfs>
  <cellStyles count="94">
    <cellStyle name="常规" xfId="0" builtinId="0"/>
    <cellStyle name="输入 2" xfId="1"/>
    <cellStyle name="常规 3" xfId="2"/>
    <cellStyle name="60% - 强调文字颜色 5 2" xfId="3"/>
    <cellStyle name="链接单元格 2" xfId="4"/>
    <cellStyle name="强调文字颜色 2 2" xfId="5"/>
    <cellStyle name="强调文字颜色 3 2" xfId="6"/>
    <cellStyle name="强调文字颜色 4 2" xfId="7"/>
    <cellStyle name="强调文字颜色 5 2" xfId="8"/>
    <cellStyle name="适中 2" xfId="9"/>
    <cellStyle name="20% - 强调文字颜色 5 2" xfId="10"/>
    <cellStyle name="强调文字颜色 3" xfId="11" builtinId="37"/>
    <cellStyle name="60% - 强调文字颜色 2" xfId="12" builtinId="36"/>
    <cellStyle name="常规 2" xfId="13"/>
    <cellStyle name="40% - 强调文字颜色 1" xfId="14" builtinId="31"/>
    <cellStyle name="强调文字颜色 2" xfId="15" builtinId="33"/>
    <cellStyle name="标题 5" xfId="16"/>
    <cellStyle name="适中" xfId="17" builtinId="28"/>
    <cellStyle name="强调文字颜色 1" xfId="18" builtinId="29"/>
    <cellStyle name="60% - 强调文字颜色 3" xfId="19" builtinId="40"/>
    <cellStyle name="链接单元格" xfId="20" builtinId="24"/>
    <cellStyle name="20% - 强调文字颜色 2 2" xfId="21"/>
    <cellStyle name="60% - 强调文字颜色 2 2" xfId="22"/>
    <cellStyle name="20% - 强调文字颜色 1 2" xfId="23"/>
    <cellStyle name="40% - 强调文字颜色 3" xfId="24" builtinId="39"/>
    <cellStyle name="强调文字颜色 4" xfId="25" builtinId="41"/>
    <cellStyle name="汇总 2" xfId="26"/>
    <cellStyle name="千位分隔[0]" xfId="27" builtinId="6"/>
    <cellStyle name="已访问的超链接" xfId="28" builtinId="9"/>
    <cellStyle name="计算" xfId="29" builtinId="22"/>
    <cellStyle name="20% - 强调文字颜色 4" xfId="30" builtinId="42"/>
    <cellStyle name="强调文字颜色 1 2" xfId="31"/>
    <cellStyle name="好" xfId="32" builtinId="26"/>
    <cellStyle name="标题 4 2" xfId="33"/>
    <cellStyle name="差" xfId="34" builtinId="27"/>
    <cellStyle name="货币" xfId="35" builtinId="4"/>
    <cellStyle name="20% - 强调文字颜色 3" xfId="36" builtinId="38"/>
    <cellStyle name="60% - 强调文字颜色 6" xfId="37" builtinId="52"/>
    <cellStyle name="超链接" xfId="38" builtinId="8"/>
    <cellStyle name="检查单元格 2" xfId="39"/>
    <cellStyle name="标题 1" xfId="40" builtinId="16"/>
    <cellStyle name="输入" xfId="41" builtinId="20"/>
    <cellStyle name="60% - 强调文字颜色 5" xfId="42" builtinId="48"/>
    <cellStyle name="20% - 强调文字颜色 2" xfId="43" builtinId="34"/>
    <cellStyle name="注释" xfId="44" builtinId="10"/>
    <cellStyle name="60% - 强调文字颜色 4" xfId="45" builtinId="44"/>
    <cellStyle name="60% - 强调文字颜色 1" xfId="46" builtinId="32"/>
    <cellStyle name="60% - 强调文字颜色 1 2" xfId="47"/>
    <cellStyle name="标题 2" xfId="48" builtinId="17"/>
    <cellStyle name="好 2" xfId="49"/>
    <cellStyle name="千位分隔" xfId="50" builtinId="3"/>
    <cellStyle name="20% - 强调文字颜色 1" xfId="51" builtinId="30"/>
    <cellStyle name="百分比" xfId="52" builtinId="5"/>
    <cellStyle name="警告文本 2" xfId="53"/>
    <cellStyle name="汇总" xfId="54" builtinId="25"/>
    <cellStyle name="标题 2 2" xfId="55"/>
    <cellStyle name="计算 2" xfId="56"/>
    <cellStyle name="解释性文本" xfId="57" builtinId="53"/>
    <cellStyle name="标题 3" xfId="58" builtinId="18"/>
    <cellStyle name="解释性文本 2" xfId="59"/>
    <cellStyle name="输出" xfId="60" builtinId="21"/>
    <cellStyle name="40% - 强调文字颜色 4" xfId="61" builtinId="43"/>
    <cellStyle name="60% - 强调文字颜色 3 2" xfId="62"/>
    <cellStyle name="强调文字颜色 5" xfId="63" builtinId="45"/>
    <cellStyle name="强调文字颜色 6 2" xfId="64"/>
    <cellStyle name="标题" xfId="65" builtinId="15"/>
    <cellStyle name="40% - 强调文字颜色 5 2" xfId="66"/>
    <cellStyle name="常规 2 2" xfId="67"/>
    <cellStyle name="20% - 强调文字颜色 5" xfId="68" builtinId="46"/>
    <cellStyle name="货币[0]" xfId="69" builtinId="7"/>
    <cellStyle name="40% - 强调文字颜色 5" xfId="70" builtinId="47"/>
    <cellStyle name="强调文字颜色 6" xfId="71" builtinId="49"/>
    <cellStyle name="20% - 强调文字颜色 6" xfId="72" builtinId="50"/>
    <cellStyle name="40% - 强调文字颜色 6" xfId="73" builtinId="51"/>
    <cellStyle name="标题 3 2" xfId="74"/>
    <cellStyle name="标题 1 2" xfId="75"/>
    <cellStyle name="60% - 强调文字颜色 6 2" xfId="76"/>
    <cellStyle name="40% - 强调文字颜色 6 2" xfId="77"/>
    <cellStyle name="40% - 强调文字颜色 3 2" xfId="78"/>
    <cellStyle name="常规 4" xfId="79"/>
    <cellStyle name="40% - 强调文字颜色 2 2" xfId="80"/>
    <cellStyle name="差 2" xfId="81"/>
    <cellStyle name="40% - 强调文字颜色 1 2" xfId="82"/>
    <cellStyle name="20% - 强调文字颜色 6 2" xfId="83"/>
    <cellStyle name="40% - 强调文字颜色 2" xfId="84" builtinId="35"/>
    <cellStyle name="输出 2" xfId="85"/>
    <cellStyle name="40% - 强调文字颜色 4 2" xfId="86"/>
    <cellStyle name="标题 4" xfId="87" builtinId="19"/>
    <cellStyle name="20% - 强调文字颜色 4 2" xfId="88"/>
    <cellStyle name="检查单元格" xfId="89" builtinId="23"/>
    <cellStyle name="20% - 强调文字颜色 3 2" xfId="90"/>
    <cellStyle name="警告文本" xfId="91" builtinId="11"/>
    <cellStyle name="注释 2" xfId="92"/>
    <cellStyle name="60% - 强调文字颜色 4 2" xfId="9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
  <sheetViews>
    <sheetView workbookViewId="0">
      <pane ySplit="6" topLeftCell="A72" activePane="bottomLeft" state="frozen"/>
      <selection/>
      <selection pane="bottomLeft" activeCell="R38" sqref="R38"/>
    </sheetView>
  </sheetViews>
  <sheetFormatPr defaultColWidth="9" defaultRowHeight="15"/>
  <cols>
    <col min="1" max="1" width="4.75" style="1" customWidth="1"/>
    <col min="2" max="2" width="21.5" style="2" customWidth="1"/>
    <col min="3" max="3" width="5.75" style="3" customWidth="1"/>
    <col min="4" max="4" width="9" style="3"/>
    <col min="5" max="5" width="12.75" style="3" customWidth="1"/>
    <col min="6" max="6" width="29" style="2" customWidth="1"/>
    <col min="7" max="7" width="9.875" style="3" customWidth="1"/>
    <col min="8" max="8" width="7.75" style="3" customWidth="1"/>
    <col min="9" max="9" width="9.5" style="3" customWidth="1"/>
    <col min="10" max="11" width="6.625" style="3" customWidth="1"/>
    <col min="12" max="13" width="12.5" style="4" customWidth="1"/>
    <col min="14" max="16384" width="9" style="5"/>
  </cols>
  <sheetData>
    <row r="1" spans="1:1">
      <c r="A1" s="1" t="s">
        <v>0</v>
      </c>
    </row>
    <row r="2" ht="23.25" spans="1:13">
      <c r="A2" s="6" t="s">
        <v>1</v>
      </c>
      <c r="B2" s="6"/>
      <c r="C2" s="6"/>
      <c r="D2" s="6"/>
      <c r="E2" s="6"/>
      <c r="F2" s="6"/>
      <c r="G2" s="6"/>
      <c r="H2" s="6"/>
      <c r="I2" s="6"/>
      <c r="J2" s="6"/>
      <c r="K2" s="6"/>
      <c r="L2" s="6"/>
      <c r="M2" s="6"/>
    </row>
    <row r="3" spans="12:13">
      <c r="L3" s="3"/>
      <c r="M3" s="35" t="s">
        <v>2</v>
      </c>
    </row>
    <row r="4" spans="1:13">
      <c r="A4" s="7" t="s">
        <v>3</v>
      </c>
      <c r="B4" s="8" t="s">
        <v>4</v>
      </c>
      <c r="C4" s="9" t="s">
        <v>5</v>
      </c>
      <c r="D4" s="9" t="s">
        <v>6</v>
      </c>
      <c r="E4" s="9" t="s">
        <v>7</v>
      </c>
      <c r="F4" s="8" t="s">
        <v>8</v>
      </c>
      <c r="G4" s="9" t="s">
        <v>9</v>
      </c>
      <c r="H4" s="9"/>
      <c r="I4" s="9"/>
      <c r="J4" s="9"/>
      <c r="K4" s="9"/>
      <c r="L4" s="9" t="s">
        <v>10</v>
      </c>
      <c r="M4" s="9" t="s">
        <v>11</v>
      </c>
    </row>
    <row r="5" ht="24.75" customHeight="1" spans="1:13">
      <c r="A5" s="7"/>
      <c r="B5" s="10"/>
      <c r="C5" s="9"/>
      <c r="D5" s="9"/>
      <c r="E5" s="9"/>
      <c r="F5" s="10"/>
      <c r="G5" s="9" t="s">
        <v>12</v>
      </c>
      <c r="H5" s="9" t="s">
        <v>13</v>
      </c>
      <c r="I5" s="9" t="s">
        <v>14</v>
      </c>
      <c r="J5" s="9" t="s">
        <v>15</v>
      </c>
      <c r="K5" s="9" t="s">
        <v>16</v>
      </c>
      <c r="L5" s="9"/>
      <c r="M5" s="9"/>
    </row>
    <row r="6" ht="23.1" customHeight="1" spans="1:13">
      <c r="A6" s="7"/>
      <c r="B6" s="9" t="s">
        <v>17</v>
      </c>
      <c r="C6" s="9"/>
      <c r="D6" s="9"/>
      <c r="E6" s="9"/>
      <c r="F6" s="9"/>
      <c r="G6" s="9">
        <f t="shared" ref="G6:M6" si="0">G7+G13+G17</f>
        <v>17567.4461</v>
      </c>
      <c r="H6" s="9">
        <f t="shared" si="0"/>
        <v>7525.56</v>
      </c>
      <c r="I6" s="9">
        <f t="shared" si="0"/>
        <v>5513.1961</v>
      </c>
      <c r="J6" s="9">
        <f t="shared" si="0"/>
        <v>456.68</v>
      </c>
      <c r="K6" s="9">
        <f t="shared" si="0"/>
        <v>3288.48</v>
      </c>
      <c r="L6" s="9">
        <f t="shared" si="0"/>
        <v>0</v>
      </c>
      <c r="M6" s="9">
        <f t="shared" si="0"/>
        <v>0</v>
      </c>
    </row>
    <row r="7" s="65" customFormat="1" ht="24.75" customHeight="1" spans="1:13">
      <c r="A7" s="66" t="s">
        <v>18</v>
      </c>
      <c r="B7" s="67" t="s">
        <v>19</v>
      </c>
      <c r="C7" s="67"/>
      <c r="D7" s="67"/>
      <c r="E7" s="67"/>
      <c r="F7" s="67"/>
      <c r="G7" s="67">
        <f t="shared" ref="G7:M7" si="1">SUM(G8:G12)</f>
        <v>1879.61</v>
      </c>
      <c r="H7" s="67">
        <f t="shared" si="1"/>
        <v>1135.56</v>
      </c>
      <c r="I7" s="67">
        <f t="shared" si="1"/>
        <v>744.05</v>
      </c>
      <c r="J7" s="67">
        <f t="shared" si="1"/>
        <v>0</v>
      </c>
      <c r="K7" s="67">
        <f t="shared" si="1"/>
        <v>0</v>
      </c>
      <c r="L7" s="67">
        <f t="shared" si="1"/>
        <v>0</v>
      </c>
      <c r="M7" s="67">
        <f t="shared" si="1"/>
        <v>0</v>
      </c>
    </row>
    <row r="8" ht="75" spans="1:14">
      <c r="A8" s="12">
        <v>1</v>
      </c>
      <c r="B8" s="92" t="s">
        <v>20</v>
      </c>
      <c r="C8" s="92" t="s">
        <v>21</v>
      </c>
      <c r="D8" s="92" t="s">
        <v>22</v>
      </c>
      <c r="E8" s="92" t="s">
        <v>23</v>
      </c>
      <c r="F8" s="92" t="s">
        <v>24</v>
      </c>
      <c r="G8" s="92">
        <v>650</v>
      </c>
      <c r="H8" s="109"/>
      <c r="I8" s="92">
        <v>650</v>
      </c>
      <c r="J8" s="109"/>
      <c r="K8" s="109"/>
      <c r="L8" s="92" t="s">
        <v>25</v>
      </c>
      <c r="M8" s="92" t="s">
        <v>26</v>
      </c>
      <c r="N8" s="137"/>
    </row>
    <row r="9" ht="90" spans="1:14">
      <c r="A9" s="12">
        <v>2</v>
      </c>
      <c r="B9" s="92" t="s">
        <v>27</v>
      </c>
      <c r="C9" s="92" t="s">
        <v>21</v>
      </c>
      <c r="D9" s="92" t="s">
        <v>22</v>
      </c>
      <c r="E9" s="92" t="s">
        <v>28</v>
      </c>
      <c r="F9" s="92" t="s">
        <v>29</v>
      </c>
      <c r="G9" s="92">
        <v>94.05</v>
      </c>
      <c r="H9" s="109"/>
      <c r="I9" s="92">
        <v>94.05</v>
      </c>
      <c r="J9" s="109"/>
      <c r="K9" s="109"/>
      <c r="L9" s="92" t="s">
        <v>30</v>
      </c>
      <c r="M9" s="92" t="s">
        <v>31</v>
      </c>
      <c r="N9" s="137"/>
    </row>
    <row r="10" ht="96.95" customHeight="1" spans="1:14">
      <c r="A10" s="12">
        <v>3</v>
      </c>
      <c r="B10" s="93" t="s">
        <v>32</v>
      </c>
      <c r="C10" s="92" t="s">
        <v>21</v>
      </c>
      <c r="D10" s="92" t="s">
        <v>22</v>
      </c>
      <c r="E10" s="92" t="s">
        <v>28</v>
      </c>
      <c r="F10" s="92" t="s">
        <v>33</v>
      </c>
      <c r="G10" s="92">
        <v>677.93</v>
      </c>
      <c r="H10" s="92">
        <v>677.93</v>
      </c>
      <c r="I10" s="129"/>
      <c r="J10" s="109"/>
      <c r="K10" s="109"/>
      <c r="L10" s="92" t="s">
        <v>30</v>
      </c>
      <c r="M10" s="92" t="s">
        <v>31</v>
      </c>
      <c r="N10" s="137"/>
    </row>
    <row r="11" ht="60" spans="1:14">
      <c r="A11" s="12">
        <v>4</v>
      </c>
      <c r="B11" s="93" t="s">
        <v>34</v>
      </c>
      <c r="C11" s="94" t="s">
        <v>21</v>
      </c>
      <c r="D11" s="94" t="s">
        <v>22</v>
      </c>
      <c r="E11" s="94" t="s">
        <v>35</v>
      </c>
      <c r="F11" s="94" t="s">
        <v>36</v>
      </c>
      <c r="G11" s="94">
        <v>421.63</v>
      </c>
      <c r="H11" s="94">
        <v>421.63</v>
      </c>
      <c r="I11" s="130"/>
      <c r="J11" s="120"/>
      <c r="K11" s="120"/>
      <c r="L11" s="131"/>
      <c r="M11" s="92" t="s">
        <v>31</v>
      </c>
      <c r="N11" s="137"/>
    </row>
    <row r="12" ht="30" spans="1:14">
      <c r="A12" s="12">
        <v>5</v>
      </c>
      <c r="B12" s="93" t="s">
        <v>37</v>
      </c>
      <c r="C12" s="94" t="s">
        <v>21</v>
      </c>
      <c r="D12" s="94" t="s">
        <v>38</v>
      </c>
      <c r="E12" s="94" t="s">
        <v>23</v>
      </c>
      <c r="F12" s="94" t="s">
        <v>39</v>
      </c>
      <c r="G12" s="94">
        <v>36</v>
      </c>
      <c r="H12" s="94">
        <v>36</v>
      </c>
      <c r="I12" s="130"/>
      <c r="J12" s="120"/>
      <c r="K12" s="120"/>
      <c r="L12" s="92" t="s">
        <v>30</v>
      </c>
      <c r="M12" s="131"/>
      <c r="N12" s="137"/>
    </row>
    <row r="13" s="65" customFormat="1" ht="21.95" customHeight="1" spans="1:14">
      <c r="A13" s="66" t="s">
        <v>40</v>
      </c>
      <c r="B13" s="95" t="s">
        <v>41</v>
      </c>
      <c r="C13" s="96"/>
      <c r="D13" s="96"/>
      <c r="E13" s="95"/>
      <c r="F13" s="96"/>
      <c r="G13" s="96">
        <f>SUM(G14:G16)</f>
        <v>714</v>
      </c>
      <c r="H13" s="96">
        <f>SUM(H14:H16)</f>
        <v>714</v>
      </c>
      <c r="I13" s="96">
        <f t="shared" ref="I13:M13" si="2">SUM(I14:I15)</f>
        <v>0</v>
      </c>
      <c r="J13" s="96">
        <f t="shared" si="2"/>
        <v>0</v>
      </c>
      <c r="K13" s="96">
        <f t="shared" si="2"/>
        <v>0</v>
      </c>
      <c r="L13" s="96">
        <f t="shared" si="2"/>
        <v>0</v>
      </c>
      <c r="M13" s="96">
        <f t="shared" si="2"/>
        <v>0</v>
      </c>
      <c r="N13" s="138"/>
    </row>
    <row r="14" ht="30" spans="1:14">
      <c r="A14" s="12">
        <v>6</v>
      </c>
      <c r="B14" s="93" t="s">
        <v>42</v>
      </c>
      <c r="C14" s="97"/>
      <c r="D14" s="92" t="s">
        <v>43</v>
      </c>
      <c r="E14" s="92" t="s">
        <v>44</v>
      </c>
      <c r="F14" s="92" t="s">
        <v>45</v>
      </c>
      <c r="G14" s="92">
        <v>424</v>
      </c>
      <c r="H14" s="92">
        <v>424</v>
      </c>
      <c r="I14" s="97"/>
      <c r="J14" s="109"/>
      <c r="K14" s="109"/>
      <c r="L14" s="92" t="s">
        <v>46</v>
      </c>
      <c r="M14" s="134" t="s">
        <v>47</v>
      </c>
      <c r="N14" s="137"/>
    </row>
    <row r="15" ht="75" spans="1:14">
      <c r="A15" s="12">
        <v>7</v>
      </c>
      <c r="B15" s="93" t="s">
        <v>48</v>
      </c>
      <c r="C15" s="97"/>
      <c r="D15" s="92" t="s">
        <v>43</v>
      </c>
      <c r="E15" s="92"/>
      <c r="F15" s="92" t="s">
        <v>49</v>
      </c>
      <c r="G15" s="92">
        <v>190</v>
      </c>
      <c r="H15" s="92">
        <v>190</v>
      </c>
      <c r="I15" s="97"/>
      <c r="J15" s="109"/>
      <c r="K15" s="109"/>
      <c r="L15" s="92" t="s">
        <v>46</v>
      </c>
      <c r="M15" s="92" t="s">
        <v>50</v>
      </c>
      <c r="N15" s="137"/>
    </row>
    <row r="16" customFormat="1" ht="31.5" spans="1:14">
      <c r="A16" s="12">
        <v>8</v>
      </c>
      <c r="B16" s="98" t="s">
        <v>51</v>
      </c>
      <c r="C16" s="98" t="s">
        <v>21</v>
      </c>
      <c r="D16" s="98" t="s">
        <v>52</v>
      </c>
      <c r="E16" s="98" t="s">
        <v>52</v>
      </c>
      <c r="F16" s="98" t="s">
        <v>53</v>
      </c>
      <c r="G16" s="98">
        <v>100</v>
      </c>
      <c r="H16" s="98">
        <v>100</v>
      </c>
      <c r="I16" s="97"/>
      <c r="J16" s="109"/>
      <c r="K16" s="109"/>
      <c r="L16" s="132">
        <v>43344</v>
      </c>
      <c r="M16" s="98" t="s">
        <v>54</v>
      </c>
      <c r="N16" s="139"/>
    </row>
    <row r="17" s="65" customFormat="1" ht="23.1" customHeight="1" spans="1:14">
      <c r="A17" s="99" t="s">
        <v>55</v>
      </c>
      <c r="B17" s="100" t="s">
        <v>56</v>
      </c>
      <c r="C17" s="101"/>
      <c r="D17" s="101"/>
      <c r="E17" s="101"/>
      <c r="F17" s="100"/>
      <c r="G17" s="116">
        <f>G18+G37+G48+G51+G53+G59+G35</f>
        <v>14973.8361</v>
      </c>
      <c r="H17" s="116">
        <f>H18+H37+H48+H51+H53+H59+H35</f>
        <v>5676</v>
      </c>
      <c r="I17" s="116">
        <f>I18+I37+I48+I51+I53+I59+I35</f>
        <v>4769.1461</v>
      </c>
      <c r="J17" s="116">
        <f>J18+J37+J48+J51+J53+J59+J35</f>
        <v>456.68</v>
      </c>
      <c r="K17" s="116">
        <f>K18+K37+K48+K51+K53+K59+K35</f>
        <v>3288.48</v>
      </c>
      <c r="L17" s="116"/>
      <c r="M17" s="116"/>
      <c r="N17" s="138"/>
    </row>
    <row r="18" s="65" customFormat="1" ht="27" customHeight="1" spans="1:14">
      <c r="A18" s="99" t="s">
        <v>57</v>
      </c>
      <c r="B18" s="100" t="s">
        <v>58</v>
      </c>
      <c r="C18" s="101"/>
      <c r="D18" s="101"/>
      <c r="E18" s="101"/>
      <c r="F18" s="100"/>
      <c r="G18" s="116">
        <f t="shared" ref="G18:M18" si="3">SUM(G19:G34)</f>
        <v>3795.9761</v>
      </c>
      <c r="H18" s="116">
        <f t="shared" si="3"/>
        <v>2090</v>
      </c>
      <c r="I18" s="116">
        <f t="shared" si="3"/>
        <v>1097.1461</v>
      </c>
      <c r="J18" s="116">
        <f t="shared" si="3"/>
        <v>0</v>
      </c>
      <c r="K18" s="116">
        <f t="shared" si="3"/>
        <v>608.83</v>
      </c>
      <c r="L18" s="116">
        <f t="shared" si="3"/>
        <v>0</v>
      </c>
      <c r="M18" s="116">
        <f t="shared" si="3"/>
        <v>0</v>
      </c>
      <c r="N18" s="138"/>
    </row>
    <row r="19" ht="57" customHeight="1" spans="1:14">
      <c r="A19" s="102">
        <v>9</v>
      </c>
      <c r="B19" s="103" t="s">
        <v>59</v>
      </c>
      <c r="C19" s="104" t="s">
        <v>21</v>
      </c>
      <c r="D19" s="103" t="s">
        <v>60</v>
      </c>
      <c r="E19" s="103" t="s">
        <v>61</v>
      </c>
      <c r="F19" s="103" t="s">
        <v>62</v>
      </c>
      <c r="G19" s="104">
        <v>17.16</v>
      </c>
      <c r="H19" s="120"/>
      <c r="I19" s="103">
        <v>17.16</v>
      </c>
      <c r="J19" s="120"/>
      <c r="K19" s="120"/>
      <c r="L19" s="103" t="s">
        <v>63</v>
      </c>
      <c r="M19" s="103" t="s">
        <v>64</v>
      </c>
      <c r="N19" s="137"/>
    </row>
    <row r="20" ht="42" customHeight="1" spans="1:14">
      <c r="A20" s="102">
        <v>10</v>
      </c>
      <c r="B20" s="103" t="s">
        <v>65</v>
      </c>
      <c r="C20" s="104" t="s">
        <v>21</v>
      </c>
      <c r="D20" s="103" t="s">
        <v>60</v>
      </c>
      <c r="E20" s="103" t="s">
        <v>66</v>
      </c>
      <c r="F20" s="103" t="s">
        <v>67</v>
      </c>
      <c r="G20" s="103">
        <v>10</v>
      </c>
      <c r="H20" s="103">
        <v>10</v>
      </c>
      <c r="I20" s="133"/>
      <c r="J20" s="120"/>
      <c r="K20" s="120"/>
      <c r="L20" s="103" t="s">
        <v>63</v>
      </c>
      <c r="M20" s="103"/>
      <c r="N20" s="137"/>
    </row>
    <row r="21" ht="54" customHeight="1" spans="1:14">
      <c r="A21" s="102">
        <v>11</v>
      </c>
      <c r="B21" s="93" t="s">
        <v>68</v>
      </c>
      <c r="C21" s="104" t="s">
        <v>21</v>
      </c>
      <c r="D21" s="103" t="s">
        <v>60</v>
      </c>
      <c r="E21" s="103" t="s">
        <v>69</v>
      </c>
      <c r="F21" s="103" t="s">
        <v>70</v>
      </c>
      <c r="G21" s="103">
        <v>180</v>
      </c>
      <c r="H21" s="103">
        <v>180</v>
      </c>
      <c r="I21" s="133"/>
      <c r="J21" s="120"/>
      <c r="K21" s="120"/>
      <c r="L21" s="103" t="s">
        <v>63</v>
      </c>
      <c r="M21" s="103"/>
      <c r="N21" s="137"/>
    </row>
    <row r="22" ht="144.95" customHeight="1" spans="1:14">
      <c r="A22" s="105">
        <v>12</v>
      </c>
      <c r="B22" s="106" t="s">
        <v>71</v>
      </c>
      <c r="C22" s="106" t="s">
        <v>21</v>
      </c>
      <c r="D22" s="106" t="s">
        <v>72</v>
      </c>
      <c r="E22" s="92" t="s">
        <v>73</v>
      </c>
      <c r="F22" s="122" t="s">
        <v>74</v>
      </c>
      <c r="G22" s="106">
        <v>342.9861</v>
      </c>
      <c r="H22" s="123"/>
      <c r="I22" s="106">
        <v>342.9861</v>
      </c>
      <c r="J22" s="123"/>
      <c r="K22" s="123"/>
      <c r="L22" s="106" t="s">
        <v>75</v>
      </c>
      <c r="M22" s="140" t="s">
        <v>76</v>
      </c>
      <c r="N22" s="137"/>
    </row>
    <row r="23" ht="162" customHeight="1" spans="1:14">
      <c r="A23" s="107"/>
      <c r="B23" s="108"/>
      <c r="C23" s="108"/>
      <c r="D23" s="108"/>
      <c r="E23" s="92" t="s">
        <v>77</v>
      </c>
      <c r="F23" s="124"/>
      <c r="G23" s="108"/>
      <c r="H23" s="125"/>
      <c r="I23" s="108"/>
      <c r="J23" s="125"/>
      <c r="K23" s="125"/>
      <c r="L23" s="108"/>
      <c r="M23" s="124"/>
      <c r="N23" s="137"/>
    </row>
    <row r="24" ht="162" customHeight="1" spans="1:14">
      <c r="A24" s="107">
        <v>13</v>
      </c>
      <c r="B24" s="92" t="s">
        <v>78</v>
      </c>
      <c r="C24" s="92" t="s">
        <v>79</v>
      </c>
      <c r="D24" s="92" t="s">
        <v>80</v>
      </c>
      <c r="E24" s="92" t="s">
        <v>81</v>
      </c>
      <c r="F24" s="92" t="s">
        <v>82</v>
      </c>
      <c r="G24" s="92">
        <v>608.83</v>
      </c>
      <c r="H24" s="125"/>
      <c r="I24" s="108"/>
      <c r="J24" s="125"/>
      <c r="K24" s="92">
        <v>608.83</v>
      </c>
      <c r="L24" s="92" t="s">
        <v>63</v>
      </c>
      <c r="M24" s="92" t="s">
        <v>83</v>
      </c>
      <c r="N24" s="137"/>
    </row>
    <row r="25" ht="153.95" customHeight="1" spans="1:14">
      <c r="A25" s="102">
        <v>14</v>
      </c>
      <c r="B25" s="109" t="s">
        <v>84</v>
      </c>
      <c r="C25" s="110" t="s">
        <v>21</v>
      </c>
      <c r="D25" s="110" t="s">
        <v>85</v>
      </c>
      <c r="E25" s="110" t="s">
        <v>86</v>
      </c>
      <c r="F25" s="110" t="s">
        <v>87</v>
      </c>
      <c r="G25" s="110">
        <v>2500</v>
      </c>
      <c r="H25" s="110">
        <v>1900</v>
      </c>
      <c r="I25" s="109">
        <v>600</v>
      </c>
      <c r="J25" s="120"/>
      <c r="K25" s="120"/>
      <c r="L25" s="83" t="s">
        <v>88</v>
      </c>
      <c r="M25" s="110" t="s">
        <v>89</v>
      </c>
      <c r="N25" s="137"/>
    </row>
    <row r="26" ht="90" spans="1:14">
      <c r="A26" s="102">
        <v>15</v>
      </c>
      <c r="B26" s="92" t="s">
        <v>90</v>
      </c>
      <c r="C26" s="92" t="s">
        <v>21</v>
      </c>
      <c r="D26" s="92" t="s">
        <v>91</v>
      </c>
      <c r="E26" s="92" t="s">
        <v>92</v>
      </c>
      <c r="F26" s="92" t="s">
        <v>93</v>
      </c>
      <c r="G26" s="92">
        <v>44.5</v>
      </c>
      <c r="H26" s="120"/>
      <c r="I26" s="92">
        <v>44.5</v>
      </c>
      <c r="J26" s="120"/>
      <c r="K26" s="120"/>
      <c r="L26" s="93" t="s">
        <v>63</v>
      </c>
      <c r="M26" s="93" t="s">
        <v>94</v>
      </c>
      <c r="N26" s="137"/>
    </row>
    <row r="27" ht="69" customHeight="1" spans="1:14">
      <c r="A27" s="102">
        <v>16</v>
      </c>
      <c r="B27" s="92" t="s">
        <v>90</v>
      </c>
      <c r="C27" s="92" t="s">
        <v>21</v>
      </c>
      <c r="D27" s="92" t="s">
        <v>95</v>
      </c>
      <c r="E27" s="92" t="s">
        <v>96</v>
      </c>
      <c r="F27" s="92" t="s">
        <v>97</v>
      </c>
      <c r="G27" s="92">
        <v>36.5</v>
      </c>
      <c r="H27" s="120"/>
      <c r="I27" s="92">
        <v>36.5</v>
      </c>
      <c r="J27" s="120"/>
      <c r="K27" s="120"/>
      <c r="L27" s="93" t="s">
        <v>63</v>
      </c>
      <c r="M27" s="93" t="s">
        <v>98</v>
      </c>
      <c r="N27" s="137"/>
    </row>
    <row r="28" ht="47.1" customHeight="1" spans="1:14">
      <c r="A28" s="102">
        <v>17</v>
      </c>
      <c r="B28" s="111" t="s">
        <v>99</v>
      </c>
      <c r="C28" s="92" t="s">
        <v>21</v>
      </c>
      <c r="D28" s="92" t="s">
        <v>100</v>
      </c>
      <c r="E28" s="93" t="s">
        <v>101</v>
      </c>
      <c r="F28" s="111" t="s">
        <v>102</v>
      </c>
      <c r="G28" s="92">
        <v>5</v>
      </c>
      <c r="H28" s="120"/>
      <c r="I28" s="92">
        <v>5</v>
      </c>
      <c r="J28" s="120"/>
      <c r="K28" s="120"/>
      <c r="L28" s="92" t="s">
        <v>63</v>
      </c>
      <c r="M28" s="92" t="s">
        <v>103</v>
      </c>
      <c r="N28" s="137"/>
    </row>
    <row r="29" ht="30" spans="1:14">
      <c r="A29" s="102">
        <v>18</v>
      </c>
      <c r="B29" s="111" t="s">
        <v>99</v>
      </c>
      <c r="C29" s="92" t="s">
        <v>21</v>
      </c>
      <c r="D29" s="92" t="s">
        <v>100</v>
      </c>
      <c r="E29" s="93" t="s">
        <v>104</v>
      </c>
      <c r="F29" s="111" t="s">
        <v>105</v>
      </c>
      <c r="G29" s="111">
        <v>12.5</v>
      </c>
      <c r="H29" s="120"/>
      <c r="I29" s="111">
        <v>12.5</v>
      </c>
      <c r="J29" s="120"/>
      <c r="K29" s="120"/>
      <c r="L29" s="92" t="s">
        <v>63</v>
      </c>
      <c r="M29" s="93" t="s">
        <v>106</v>
      </c>
      <c r="N29" s="137"/>
    </row>
    <row r="30" ht="30" spans="1:14">
      <c r="A30" s="102">
        <v>19</v>
      </c>
      <c r="B30" s="111" t="s">
        <v>99</v>
      </c>
      <c r="C30" s="92" t="s">
        <v>21</v>
      </c>
      <c r="D30" s="92" t="s">
        <v>100</v>
      </c>
      <c r="E30" s="111" t="s">
        <v>107</v>
      </c>
      <c r="F30" s="111" t="s">
        <v>105</v>
      </c>
      <c r="G30" s="111">
        <v>12.5</v>
      </c>
      <c r="H30" s="120"/>
      <c r="I30" s="111">
        <v>12.5</v>
      </c>
      <c r="J30" s="120"/>
      <c r="K30" s="120"/>
      <c r="L30" s="92" t="s">
        <v>63</v>
      </c>
      <c r="M30" s="93" t="s">
        <v>108</v>
      </c>
      <c r="N30" s="137"/>
    </row>
    <row r="31" ht="30" spans="1:14">
      <c r="A31" s="102">
        <v>20</v>
      </c>
      <c r="B31" s="111" t="s">
        <v>99</v>
      </c>
      <c r="C31" s="92" t="s">
        <v>21</v>
      </c>
      <c r="D31" s="92" t="s">
        <v>100</v>
      </c>
      <c r="E31" s="93" t="s">
        <v>109</v>
      </c>
      <c r="F31" s="111" t="s">
        <v>110</v>
      </c>
      <c r="G31" s="111">
        <v>2.5</v>
      </c>
      <c r="H31" s="120"/>
      <c r="I31" s="111">
        <v>2.5</v>
      </c>
      <c r="J31" s="120"/>
      <c r="K31" s="120"/>
      <c r="L31" s="92" t="s">
        <v>63</v>
      </c>
      <c r="M31" s="93" t="s">
        <v>111</v>
      </c>
      <c r="N31" s="137"/>
    </row>
    <row r="32" ht="30" spans="1:14">
      <c r="A32" s="102">
        <v>21</v>
      </c>
      <c r="B32" s="111" t="s">
        <v>99</v>
      </c>
      <c r="C32" s="92" t="s">
        <v>21</v>
      </c>
      <c r="D32" s="92" t="s">
        <v>100</v>
      </c>
      <c r="E32" s="93" t="s">
        <v>112</v>
      </c>
      <c r="F32" s="111" t="s">
        <v>113</v>
      </c>
      <c r="G32" s="111">
        <v>10</v>
      </c>
      <c r="H32" s="120"/>
      <c r="I32" s="111">
        <v>10</v>
      </c>
      <c r="J32" s="120"/>
      <c r="K32" s="120"/>
      <c r="L32" s="92" t="s">
        <v>63</v>
      </c>
      <c r="M32" s="93" t="s">
        <v>114</v>
      </c>
      <c r="N32" s="137"/>
    </row>
    <row r="33" ht="36" customHeight="1" spans="1:14">
      <c r="A33" s="102">
        <v>22</v>
      </c>
      <c r="B33" s="111" t="s">
        <v>99</v>
      </c>
      <c r="C33" s="92" t="s">
        <v>21</v>
      </c>
      <c r="D33" s="92" t="s">
        <v>100</v>
      </c>
      <c r="E33" s="111" t="s">
        <v>115</v>
      </c>
      <c r="F33" s="111" t="s">
        <v>110</v>
      </c>
      <c r="G33" s="111">
        <v>2.5</v>
      </c>
      <c r="H33" s="120"/>
      <c r="I33" s="111">
        <v>2.5</v>
      </c>
      <c r="J33" s="120"/>
      <c r="K33" s="120"/>
      <c r="L33" s="92" t="s">
        <v>63</v>
      </c>
      <c r="M33" s="93" t="s">
        <v>116</v>
      </c>
      <c r="N33" s="137"/>
    </row>
    <row r="34" ht="60" spans="1:14">
      <c r="A34" s="102">
        <v>23</v>
      </c>
      <c r="B34" s="111" t="s">
        <v>117</v>
      </c>
      <c r="C34" s="92" t="s">
        <v>21</v>
      </c>
      <c r="D34" s="92" t="s">
        <v>100</v>
      </c>
      <c r="E34" s="93" t="s">
        <v>118</v>
      </c>
      <c r="F34" s="93" t="s">
        <v>119</v>
      </c>
      <c r="G34" s="111">
        <v>11</v>
      </c>
      <c r="H34" s="120"/>
      <c r="I34" s="111">
        <v>11</v>
      </c>
      <c r="J34" s="120"/>
      <c r="K34" s="120"/>
      <c r="L34" s="92" t="s">
        <v>63</v>
      </c>
      <c r="M34" s="93" t="s">
        <v>120</v>
      </c>
      <c r="N34" s="137"/>
    </row>
    <row r="35" customFormat="1" spans="1:14">
      <c r="A35" s="99" t="s">
        <v>121</v>
      </c>
      <c r="B35" s="84" t="s">
        <v>122</v>
      </c>
      <c r="C35" s="112"/>
      <c r="D35" s="84"/>
      <c r="E35" s="84"/>
      <c r="F35" s="84"/>
      <c r="G35" s="111">
        <f>G36</f>
        <v>500</v>
      </c>
      <c r="H35" s="120"/>
      <c r="I35" s="111"/>
      <c r="J35" s="120"/>
      <c r="K35" s="120">
        <f>K36</f>
        <v>500</v>
      </c>
      <c r="L35" s="92"/>
      <c r="M35" s="93"/>
      <c r="N35" s="137"/>
    </row>
    <row r="36" customFormat="1" ht="30" spans="1:14">
      <c r="A36" s="102">
        <v>24</v>
      </c>
      <c r="B36" s="111" t="s">
        <v>122</v>
      </c>
      <c r="C36" s="92" t="s">
        <v>21</v>
      </c>
      <c r="D36" s="92" t="s">
        <v>123</v>
      </c>
      <c r="E36" s="93" t="s">
        <v>124</v>
      </c>
      <c r="F36" s="93" t="s">
        <v>125</v>
      </c>
      <c r="G36" s="111">
        <v>500</v>
      </c>
      <c r="H36" s="120"/>
      <c r="I36" s="111"/>
      <c r="J36" s="120"/>
      <c r="K36" s="120">
        <v>500</v>
      </c>
      <c r="L36" s="92" t="s">
        <v>126</v>
      </c>
      <c r="M36" s="60" t="s">
        <v>127</v>
      </c>
      <c r="N36" s="137"/>
    </row>
    <row r="37" s="65" customFormat="1" ht="24" customHeight="1" spans="1:14">
      <c r="A37" s="99" t="s">
        <v>128</v>
      </c>
      <c r="B37" s="113" t="s">
        <v>129</v>
      </c>
      <c r="C37" s="101"/>
      <c r="D37" s="113"/>
      <c r="E37" s="113"/>
      <c r="F37" s="126"/>
      <c r="G37" s="116">
        <f>SUM(G38:G47)</f>
        <v>2593</v>
      </c>
      <c r="H37" s="116">
        <f>SUM(H38:H47)</f>
        <v>2314</v>
      </c>
      <c r="I37" s="116">
        <f>SUM(I38:I47)</f>
        <v>279</v>
      </c>
      <c r="J37" s="116">
        <f>SUM(J38:J47)</f>
        <v>0</v>
      </c>
      <c r="K37" s="116">
        <f>SUM(K38:K47)</f>
        <v>0</v>
      </c>
      <c r="L37" s="116">
        <f>SUM(L38:L38)</f>
        <v>0</v>
      </c>
      <c r="M37" s="116">
        <f>SUM(M38:M38)</f>
        <v>0</v>
      </c>
      <c r="N37" s="138"/>
    </row>
    <row r="38" ht="225" spans="1:14">
      <c r="A38" s="114">
        <v>25</v>
      </c>
      <c r="B38" s="109" t="s">
        <v>130</v>
      </c>
      <c r="C38" s="109" t="s">
        <v>21</v>
      </c>
      <c r="D38" s="109" t="s">
        <v>131</v>
      </c>
      <c r="E38" s="109" t="s">
        <v>132</v>
      </c>
      <c r="F38" s="127" t="s">
        <v>133</v>
      </c>
      <c r="G38" s="109">
        <v>520</v>
      </c>
      <c r="H38" s="109">
        <v>520</v>
      </c>
      <c r="I38" s="133"/>
      <c r="J38" s="120"/>
      <c r="K38" s="120"/>
      <c r="L38" s="109" t="s">
        <v>134</v>
      </c>
      <c r="M38" s="109" t="s">
        <v>135</v>
      </c>
      <c r="N38" s="137"/>
    </row>
    <row r="39" customFormat="1" ht="31.5" spans="1:14">
      <c r="A39" s="114">
        <v>26</v>
      </c>
      <c r="B39" s="98" t="s">
        <v>136</v>
      </c>
      <c r="C39" s="98" t="s">
        <v>21</v>
      </c>
      <c r="D39" s="98" t="s">
        <v>52</v>
      </c>
      <c r="E39" s="98" t="s">
        <v>52</v>
      </c>
      <c r="F39" s="98" t="s">
        <v>137</v>
      </c>
      <c r="G39" s="98">
        <v>200</v>
      </c>
      <c r="H39" s="98">
        <v>200</v>
      </c>
      <c r="I39" s="133"/>
      <c r="J39" s="120"/>
      <c r="K39" s="120"/>
      <c r="L39" s="132">
        <v>43435</v>
      </c>
      <c r="M39" s="98" t="s">
        <v>54</v>
      </c>
      <c r="N39" s="139"/>
    </row>
    <row r="40" customFormat="1" ht="31.5" spans="1:14">
      <c r="A40" s="114">
        <v>27</v>
      </c>
      <c r="B40" s="98" t="s">
        <v>138</v>
      </c>
      <c r="C40" s="98" t="s">
        <v>79</v>
      </c>
      <c r="D40" s="98" t="s">
        <v>52</v>
      </c>
      <c r="E40" s="98" t="s">
        <v>52</v>
      </c>
      <c r="F40" s="98" t="s">
        <v>139</v>
      </c>
      <c r="G40" s="98">
        <v>50</v>
      </c>
      <c r="H40" s="98">
        <v>50</v>
      </c>
      <c r="I40" s="133"/>
      <c r="J40" s="120"/>
      <c r="K40" s="120"/>
      <c r="L40" s="132">
        <v>43435</v>
      </c>
      <c r="M40" s="98" t="s">
        <v>54</v>
      </c>
      <c r="N40" s="139"/>
    </row>
    <row r="41" customFormat="1" ht="31.5" spans="1:14">
      <c r="A41" s="114">
        <v>28</v>
      </c>
      <c r="B41" s="98" t="s">
        <v>140</v>
      </c>
      <c r="C41" s="98" t="s">
        <v>79</v>
      </c>
      <c r="D41" s="98" t="s">
        <v>52</v>
      </c>
      <c r="E41" s="98" t="s">
        <v>141</v>
      </c>
      <c r="F41" s="98" t="s">
        <v>142</v>
      </c>
      <c r="G41" s="98">
        <v>300</v>
      </c>
      <c r="H41" s="98">
        <v>300</v>
      </c>
      <c r="I41" s="133"/>
      <c r="J41" s="120"/>
      <c r="K41" s="120"/>
      <c r="L41" s="132">
        <v>43435</v>
      </c>
      <c r="M41" s="98" t="s">
        <v>54</v>
      </c>
      <c r="N41" s="139"/>
    </row>
    <row r="42" customFormat="1" ht="31.5" spans="1:14">
      <c r="A42" s="114">
        <v>29</v>
      </c>
      <c r="B42" s="98" t="s">
        <v>143</v>
      </c>
      <c r="C42" s="98" t="s">
        <v>21</v>
      </c>
      <c r="D42" s="98" t="s">
        <v>52</v>
      </c>
      <c r="E42" s="98" t="s">
        <v>141</v>
      </c>
      <c r="F42" s="98" t="s">
        <v>144</v>
      </c>
      <c r="G42" s="98">
        <v>450</v>
      </c>
      <c r="H42" s="98">
        <v>450</v>
      </c>
      <c r="I42" s="133"/>
      <c r="J42" s="120"/>
      <c r="K42" s="120"/>
      <c r="L42" s="132">
        <v>43435</v>
      </c>
      <c r="M42" s="98" t="s">
        <v>54</v>
      </c>
      <c r="N42" s="139"/>
    </row>
    <row r="43" customFormat="1" ht="31.5" spans="1:14">
      <c r="A43" s="114">
        <v>30</v>
      </c>
      <c r="B43" s="98" t="s">
        <v>145</v>
      </c>
      <c r="C43" s="98" t="s">
        <v>21</v>
      </c>
      <c r="D43" s="98" t="s">
        <v>52</v>
      </c>
      <c r="E43" s="98" t="s">
        <v>141</v>
      </c>
      <c r="F43" s="98" t="s">
        <v>146</v>
      </c>
      <c r="G43" s="98">
        <v>250</v>
      </c>
      <c r="H43" s="98">
        <v>250</v>
      </c>
      <c r="I43" s="133"/>
      <c r="J43" s="120"/>
      <c r="K43" s="120"/>
      <c r="L43" s="132">
        <v>43435</v>
      </c>
      <c r="M43" s="98" t="s">
        <v>54</v>
      </c>
      <c r="N43" s="139"/>
    </row>
    <row r="44" customFormat="1" ht="31.5" spans="1:14">
      <c r="A44" s="114">
        <v>31</v>
      </c>
      <c r="B44" s="98" t="s">
        <v>147</v>
      </c>
      <c r="C44" s="98" t="s">
        <v>79</v>
      </c>
      <c r="D44" s="98" t="s">
        <v>52</v>
      </c>
      <c r="E44" s="98" t="s">
        <v>141</v>
      </c>
      <c r="F44" s="98" t="s">
        <v>148</v>
      </c>
      <c r="G44" s="98">
        <v>300</v>
      </c>
      <c r="H44" s="98">
        <v>300</v>
      </c>
      <c r="I44" s="133"/>
      <c r="J44" s="120"/>
      <c r="K44" s="120"/>
      <c r="L44" s="132">
        <v>43435</v>
      </c>
      <c r="M44" s="98" t="s">
        <v>54</v>
      </c>
      <c r="N44" s="139"/>
    </row>
    <row r="45" customFormat="1" ht="31.5" spans="1:14">
      <c r="A45" s="114">
        <v>32</v>
      </c>
      <c r="B45" s="98" t="s">
        <v>149</v>
      </c>
      <c r="C45" s="98" t="s">
        <v>21</v>
      </c>
      <c r="D45" s="98" t="s">
        <v>52</v>
      </c>
      <c r="E45" s="98" t="s">
        <v>52</v>
      </c>
      <c r="F45" s="98"/>
      <c r="G45" s="98">
        <v>18</v>
      </c>
      <c r="H45" s="98">
        <v>18</v>
      </c>
      <c r="I45" s="133"/>
      <c r="J45" s="120"/>
      <c r="K45" s="120"/>
      <c r="L45" s="132">
        <v>43435</v>
      </c>
      <c r="M45" s="98" t="s">
        <v>54</v>
      </c>
      <c r="N45" s="139"/>
    </row>
    <row r="46" customFormat="1" ht="54" customHeight="1" spans="1:14">
      <c r="A46" s="114">
        <v>33</v>
      </c>
      <c r="B46" s="98" t="s">
        <v>150</v>
      </c>
      <c r="C46" s="98" t="s">
        <v>21</v>
      </c>
      <c r="D46" s="98" t="s">
        <v>52</v>
      </c>
      <c r="E46" s="98" t="s">
        <v>52</v>
      </c>
      <c r="F46" s="98" t="s">
        <v>151</v>
      </c>
      <c r="G46" s="98">
        <v>139</v>
      </c>
      <c r="H46" s="98">
        <v>139</v>
      </c>
      <c r="I46" s="133"/>
      <c r="J46" s="120"/>
      <c r="K46" s="120"/>
      <c r="L46" s="132">
        <v>43435</v>
      </c>
      <c r="M46" s="98" t="s">
        <v>54</v>
      </c>
      <c r="N46" s="139"/>
    </row>
    <row r="47" customFormat="1" ht="31.5" spans="1:14">
      <c r="A47" s="114">
        <v>34</v>
      </c>
      <c r="B47" s="98" t="s">
        <v>152</v>
      </c>
      <c r="C47" s="98" t="s">
        <v>21</v>
      </c>
      <c r="D47" s="98" t="s">
        <v>66</v>
      </c>
      <c r="E47" s="98"/>
      <c r="F47" s="98" t="s">
        <v>153</v>
      </c>
      <c r="G47" s="98">
        <v>366</v>
      </c>
      <c r="H47" s="98">
        <v>87</v>
      </c>
      <c r="I47" s="133">
        <v>279</v>
      </c>
      <c r="J47" s="120"/>
      <c r="K47" s="120"/>
      <c r="L47" s="132" t="s">
        <v>154</v>
      </c>
      <c r="M47" s="98" t="s">
        <v>155</v>
      </c>
      <c r="N47" s="139"/>
    </row>
    <row r="48" s="65" customFormat="1" ht="24" customHeight="1" spans="1:14">
      <c r="A48" s="99" t="s">
        <v>156</v>
      </c>
      <c r="B48" s="115" t="s">
        <v>157</v>
      </c>
      <c r="C48" s="116"/>
      <c r="D48" s="116"/>
      <c r="E48" s="116"/>
      <c r="F48" s="115"/>
      <c r="G48" s="116">
        <f>SUM(G49:G50)</f>
        <v>1127</v>
      </c>
      <c r="H48" s="116">
        <f>SUM(H49:H50)</f>
        <v>0</v>
      </c>
      <c r="I48" s="116">
        <f t="shared" ref="I48:M48" si="4">SUM(I49:I50)</f>
        <v>1127</v>
      </c>
      <c r="J48" s="116">
        <f t="shared" si="4"/>
        <v>0</v>
      </c>
      <c r="K48" s="116">
        <f t="shared" si="4"/>
        <v>0</v>
      </c>
      <c r="L48" s="116">
        <f t="shared" si="4"/>
        <v>0</v>
      </c>
      <c r="M48" s="116">
        <f t="shared" si="4"/>
        <v>0</v>
      </c>
      <c r="N48" s="138"/>
    </row>
    <row r="49" ht="110.25" spans="1:14">
      <c r="A49" s="102">
        <v>35</v>
      </c>
      <c r="B49" s="93" t="s">
        <v>158</v>
      </c>
      <c r="C49" s="98" t="s">
        <v>21</v>
      </c>
      <c r="D49" s="98" t="s">
        <v>159</v>
      </c>
      <c r="E49" s="98" t="s">
        <v>160</v>
      </c>
      <c r="F49" s="93" t="s">
        <v>161</v>
      </c>
      <c r="G49" s="98">
        <v>77</v>
      </c>
      <c r="H49" s="120"/>
      <c r="I49" s="98">
        <v>77</v>
      </c>
      <c r="J49" s="120"/>
      <c r="K49" s="120"/>
      <c r="L49" s="98" t="s">
        <v>162</v>
      </c>
      <c r="M49" s="98" t="s">
        <v>163</v>
      </c>
      <c r="N49" s="137"/>
    </row>
    <row r="50" ht="110.25" spans="1:14">
      <c r="A50" s="102">
        <v>36</v>
      </c>
      <c r="B50" s="93" t="s">
        <v>164</v>
      </c>
      <c r="C50" s="98" t="s">
        <v>21</v>
      </c>
      <c r="D50" s="98" t="s">
        <v>159</v>
      </c>
      <c r="E50" s="98" t="s">
        <v>165</v>
      </c>
      <c r="F50" s="93" t="s">
        <v>166</v>
      </c>
      <c r="G50" s="98">
        <v>1050</v>
      </c>
      <c r="H50" s="120"/>
      <c r="I50" s="98">
        <v>1050</v>
      </c>
      <c r="J50" s="120"/>
      <c r="K50" s="120"/>
      <c r="L50" s="98" t="s">
        <v>162</v>
      </c>
      <c r="M50" s="98" t="s">
        <v>167</v>
      </c>
      <c r="N50" s="137"/>
    </row>
    <row r="51" s="65" customFormat="1" ht="24" customHeight="1" spans="1:14">
      <c r="A51" s="99" t="s">
        <v>168</v>
      </c>
      <c r="B51" s="117" t="s">
        <v>169</v>
      </c>
      <c r="C51" s="113"/>
      <c r="D51" s="113"/>
      <c r="E51" s="113"/>
      <c r="F51" s="113"/>
      <c r="G51" s="116">
        <f>SUM(G52:G52)</f>
        <v>140</v>
      </c>
      <c r="H51" s="116">
        <f>SUM(H52:H52)</f>
        <v>56</v>
      </c>
      <c r="I51" s="116">
        <f t="shared" ref="I51:M51" si="5">SUM(I52:I52)</f>
        <v>42</v>
      </c>
      <c r="J51" s="116">
        <f t="shared" si="5"/>
        <v>21</v>
      </c>
      <c r="K51" s="116">
        <f t="shared" si="5"/>
        <v>21</v>
      </c>
      <c r="L51" s="116">
        <f t="shared" si="5"/>
        <v>0</v>
      </c>
      <c r="M51" s="116">
        <f t="shared" si="5"/>
        <v>0</v>
      </c>
      <c r="N51" s="138"/>
    </row>
    <row r="52" ht="31.5" spans="1:14">
      <c r="A52" s="102">
        <v>37</v>
      </c>
      <c r="B52" s="98" t="s">
        <v>170</v>
      </c>
      <c r="C52" s="98" t="s">
        <v>21</v>
      </c>
      <c r="D52" s="98" t="s">
        <v>171</v>
      </c>
      <c r="E52" s="98" t="s">
        <v>81</v>
      </c>
      <c r="F52" s="98" t="s">
        <v>172</v>
      </c>
      <c r="G52" s="98">
        <v>140</v>
      </c>
      <c r="H52" s="98">
        <v>56</v>
      </c>
      <c r="I52" s="98">
        <v>42</v>
      </c>
      <c r="J52" s="98">
        <v>21</v>
      </c>
      <c r="K52" s="98">
        <v>21</v>
      </c>
      <c r="L52" s="98" t="s">
        <v>63</v>
      </c>
      <c r="M52" s="98" t="s">
        <v>173</v>
      </c>
      <c r="N52" s="137"/>
    </row>
    <row r="53" s="65" customFormat="1" ht="23.1" customHeight="1" spans="1:14">
      <c r="A53" s="99" t="s">
        <v>174</v>
      </c>
      <c r="B53" s="115" t="s">
        <v>175</v>
      </c>
      <c r="C53" s="116"/>
      <c r="D53" s="116"/>
      <c r="E53" s="116"/>
      <c r="F53" s="115"/>
      <c r="G53" s="116">
        <f>SUM(G54:G58)</f>
        <v>4047.03</v>
      </c>
      <c r="H53" s="116">
        <f>SUM(H54:H58)</f>
        <v>1216</v>
      </c>
      <c r="I53" s="116">
        <f t="shared" ref="I53:M53" si="6">SUM(I54:I58)</f>
        <v>2047.5</v>
      </c>
      <c r="J53" s="116">
        <f t="shared" si="6"/>
        <v>0</v>
      </c>
      <c r="K53" s="116">
        <f t="shared" si="6"/>
        <v>0</v>
      </c>
      <c r="L53" s="116">
        <f t="shared" si="6"/>
        <v>0</v>
      </c>
      <c r="M53" s="116">
        <f t="shared" si="6"/>
        <v>0</v>
      </c>
      <c r="N53" s="138"/>
    </row>
    <row r="54" ht="225" spans="1:14">
      <c r="A54" s="102">
        <v>38</v>
      </c>
      <c r="B54" s="93" t="s">
        <v>176</v>
      </c>
      <c r="C54" s="93" t="s">
        <v>177</v>
      </c>
      <c r="D54" s="93" t="s">
        <v>178</v>
      </c>
      <c r="E54" s="93" t="s">
        <v>107</v>
      </c>
      <c r="F54" s="93" t="s">
        <v>179</v>
      </c>
      <c r="G54" s="92">
        <v>1118.5</v>
      </c>
      <c r="H54" s="92"/>
      <c r="I54" s="92">
        <v>1118.5</v>
      </c>
      <c r="J54" s="92"/>
      <c r="K54" s="92"/>
      <c r="L54" s="134" t="s">
        <v>126</v>
      </c>
      <c r="M54" s="134" t="s">
        <v>180</v>
      </c>
      <c r="N54" s="137"/>
    </row>
    <row r="55" ht="240" spans="1:14">
      <c r="A55" s="102">
        <v>39</v>
      </c>
      <c r="B55" s="93" t="s">
        <v>181</v>
      </c>
      <c r="C55" s="93" t="s">
        <v>177</v>
      </c>
      <c r="D55" s="93" t="s">
        <v>178</v>
      </c>
      <c r="E55" s="93" t="s">
        <v>182</v>
      </c>
      <c r="F55" s="93" t="s">
        <v>183</v>
      </c>
      <c r="G55" s="92">
        <v>789</v>
      </c>
      <c r="H55" s="92"/>
      <c r="I55" s="92">
        <v>789</v>
      </c>
      <c r="J55" s="92"/>
      <c r="K55" s="92"/>
      <c r="L55" s="134" t="s">
        <v>126</v>
      </c>
      <c r="M55" s="134" t="s">
        <v>184</v>
      </c>
      <c r="N55" s="137"/>
    </row>
    <row r="56" ht="240" spans="1:14">
      <c r="A56" s="102">
        <v>40</v>
      </c>
      <c r="B56" s="93" t="s">
        <v>185</v>
      </c>
      <c r="C56" s="93" t="s">
        <v>177</v>
      </c>
      <c r="D56" s="93" t="s">
        <v>178</v>
      </c>
      <c r="E56" s="93" t="s">
        <v>182</v>
      </c>
      <c r="F56" s="93" t="s">
        <v>186</v>
      </c>
      <c r="G56" s="92">
        <v>783.53</v>
      </c>
      <c r="H56" s="92"/>
      <c r="I56" s="92"/>
      <c r="J56" s="92"/>
      <c r="K56" s="92"/>
      <c r="L56" s="134" t="s">
        <v>126</v>
      </c>
      <c r="M56" s="134" t="s">
        <v>187</v>
      </c>
      <c r="N56" s="137"/>
    </row>
    <row r="57" ht="269.1" customHeight="1" spans="1:14">
      <c r="A57" s="102">
        <v>41</v>
      </c>
      <c r="B57" s="93" t="s">
        <v>188</v>
      </c>
      <c r="C57" s="93" t="s">
        <v>177</v>
      </c>
      <c r="D57" s="93" t="s">
        <v>178</v>
      </c>
      <c r="E57" s="93" t="s">
        <v>81</v>
      </c>
      <c r="F57" s="93" t="s">
        <v>189</v>
      </c>
      <c r="G57" s="93">
        <v>1216</v>
      </c>
      <c r="H57" s="93">
        <v>1216</v>
      </c>
      <c r="I57" s="92"/>
      <c r="J57" s="92"/>
      <c r="K57" s="92"/>
      <c r="L57" s="134" t="s">
        <v>126</v>
      </c>
      <c r="M57" s="134" t="s">
        <v>190</v>
      </c>
      <c r="N57" s="137"/>
    </row>
    <row r="58" ht="260.1" customHeight="1" spans="1:14">
      <c r="A58" s="102">
        <v>42</v>
      </c>
      <c r="B58" s="93" t="s">
        <v>191</v>
      </c>
      <c r="C58" s="93" t="s">
        <v>177</v>
      </c>
      <c r="D58" s="93" t="s">
        <v>178</v>
      </c>
      <c r="E58" s="93" t="s">
        <v>104</v>
      </c>
      <c r="F58" s="93" t="s">
        <v>192</v>
      </c>
      <c r="G58" s="92">
        <v>140</v>
      </c>
      <c r="H58" s="92"/>
      <c r="I58" s="92">
        <v>140</v>
      </c>
      <c r="J58" s="92"/>
      <c r="K58" s="92"/>
      <c r="L58" s="134" t="s">
        <v>126</v>
      </c>
      <c r="M58" s="134" t="s">
        <v>193</v>
      </c>
      <c r="N58" s="137"/>
    </row>
    <row r="59" s="65" customFormat="1" ht="32.1" customHeight="1" spans="1:14">
      <c r="A59" s="99" t="s">
        <v>194</v>
      </c>
      <c r="B59" s="115" t="s">
        <v>195</v>
      </c>
      <c r="C59" s="118"/>
      <c r="D59" s="119"/>
      <c r="E59" s="118"/>
      <c r="F59" s="128"/>
      <c r="G59" s="118">
        <f>SUM(G60:G1269)</f>
        <v>2770.83</v>
      </c>
      <c r="H59" s="118">
        <f>SUM(H60:H1269)</f>
        <v>0</v>
      </c>
      <c r="I59" s="118">
        <f>SUM(I60:I1269)</f>
        <v>176.5</v>
      </c>
      <c r="J59" s="118">
        <f>SUM(J60:J1269)</f>
        <v>435.68</v>
      </c>
      <c r="K59" s="118">
        <f>SUM(K60:K1269)</f>
        <v>2158.65</v>
      </c>
      <c r="L59" s="135"/>
      <c r="M59" s="141"/>
      <c r="N59" s="142"/>
    </row>
    <row r="60" ht="45" spans="1:14">
      <c r="A60" s="102">
        <v>43</v>
      </c>
      <c r="B60" s="92" t="s">
        <v>196</v>
      </c>
      <c r="C60" s="120"/>
      <c r="D60" s="92" t="s">
        <v>197</v>
      </c>
      <c r="E60" s="92" t="s">
        <v>124</v>
      </c>
      <c r="F60" s="92" t="s">
        <v>198</v>
      </c>
      <c r="G60" s="92">
        <v>54.67</v>
      </c>
      <c r="H60" s="120"/>
      <c r="I60" s="120"/>
      <c r="J60" s="92">
        <v>54.67</v>
      </c>
      <c r="K60" s="120"/>
      <c r="L60" s="92" t="s">
        <v>63</v>
      </c>
      <c r="M60" s="92" t="s">
        <v>199</v>
      </c>
      <c r="N60" s="137"/>
    </row>
    <row r="61" ht="45" spans="1:14">
      <c r="A61" s="102">
        <v>44</v>
      </c>
      <c r="B61" s="92" t="s">
        <v>200</v>
      </c>
      <c r="C61" s="120"/>
      <c r="D61" s="92" t="s">
        <v>197</v>
      </c>
      <c r="E61" s="92" t="s">
        <v>124</v>
      </c>
      <c r="F61" s="92" t="s">
        <v>201</v>
      </c>
      <c r="G61" s="92">
        <v>4.63</v>
      </c>
      <c r="H61" s="120"/>
      <c r="I61" s="120"/>
      <c r="J61" s="92">
        <v>4.63</v>
      </c>
      <c r="K61" s="120"/>
      <c r="L61" s="92" t="s">
        <v>63</v>
      </c>
      <c r="M61" s="92" t="s">
        <v>202</v>
      </c>
      <c r="N61" s="137"/>
    </row>
    <row r="62" ht="30" spans="1:14">
      <c r="A62" s="102">
        <v>45</v>
      </c>
      <c r="B62" s="92" t="s">
        <v>203</v>
      </c>
      <c r="C62" s="120"/>
      <c r="D62" s="92" t="s">
        <v>197</v>
      </c>
      <c r="E62" s="92" t="s">
        <v>124</v>
      </c>
      <c r="F62" s="92" t="s">
        <v>204</v>
      </c>
      <c r="G62" s="92">
        <v>0.71</v>
      </c>
      <c r="H62" s="120"/>
      <c r="I62" s="120"/>
      <c r="J62" s="92">
        <v>0.71</v>
      </c>
      <c r="K62" s="120"/>
      <c r="L62" s="92" t="s">
        <v>63</v>
      </c>
      <c r="M62" s="92" t="s">
        <v>205</v>
      </c>
      <c r="N62" s="137"/>
    </row>
    <row r="63" ht="75" spans="1:14">
      <c r="A63" s="102">
        <v>46</v>
      </c>
      <c r="B63" s="92" t="s">
        <v>206</v>
      </c>
      <c r="C63" s="120" t="s">
        <v>21</v>
      </c>
      <c r="D63" s="92" t="s">
        <v>197</v>
      </c>
      <c r="E63" s="92" t="s">
        <v>124</v>
      </c>
      <c r="F63" s="92" t="s">
        <v>207</v>
      </c>
      <c r="G63" s="92">
        <v>600</v>
      </c>
      <c r="H63" s="120"/>
      <c r="I63" s="120"/>
      <c r="J63" s="92"/>
      <c r="K63" s="92">
        <v>600</v>
      </c>
      <c r="L63" s="92" t="s">
        <v>63</v>
      </c>
      <c r="M63" s="92" t="s">
        <v>208</v>
      </c>
      <c r="N63" s="137"/>
    </row>
    <row r="64" ht="30" spans="1:14">
      <c r="A64" s="102">
        <v>47</v>
      </c>
      <c r="B64" s="121" t="s">
        <v>209</v>
      </c>
      <c r="C64" s="120" t="s">
        <v>21</v>
      </c>
      <c r="D64" s="120" t="s">
        <v>210</v>
      </c>
      <c r="E64" s="120" t="s">
        <v>124</v>
      </c>
      <c r="F64" s="120" t="s">
        <v>211</v>
      </c>
      <c r="G64" s="120">
        <v>345.6</v>
      </c>
      <c r="H64" s="120"/>
      <c r="I64" s="120"/>
      <c r="J64" s="120">
        <v>345.6</v>
      </c>
      <c r="K64" s="120"/>
      <c r="L64" s="136" t="s">
        <v>30</v>
      </c>
      <c r="M64" s="120" t="s">
        <v>212</v>
      </c>
      <c r="N64" s="137"/>
    </row>
    <row r="65" ht="30" spans="1:14">
      <c r="A65" s="102">
        <v>48</v>
      </c>
      <c r="B65" s="121" t="s">
        <v>209</v>
      </c>
      <c r="C65" s="120" t="s">
        <v>21</v>
      </c>
      <c r="D65" s="120" t="s">
        <v>210</v>
      </c>
      <c r="E65" s="120" t="s">
        <v>124</v>
      </c>
      <c r="F65" s="120" t="s">
        <v>211</v>
      </c>
      <c r="G65" s="120">
        <v>540</v>
      </c>
      <c r="H65" s="120"/>
      <c r="I65" s="120"/>
      <c r="J65" s="120"/>
      <c r="K65" s="120">
        <v>540</v>
      </c>
      <c r="L65" s="136" t="s">
        <v>30</v>
      </c>
      <c r="M65" s="120" t="s">
        <v>212</v>
      </c>
      <c r="N65" s="137"/>
    </row>
    <row r="66" ht="51.95" customHeight="1" spans="1:14">
      <c r="A66" s="102">
        <v>49</v>
      </c>
      <c r="B66" s="143" t="s">
        <v>213</v>
      </c>
      <c r="C66" s="120" t="s">
        <v>21</v>
      </c>
      <c r="D66" s="120" t="s">
        <v>210</v>
      </c>
      <c r="E66" s="120" t="s">
        <v>124</v>
      </c>
      <c r="F66" s="120" t="s">
        <v>214</v>
      </c>
      <c r="G66" s="120">
        <v>176.5</v>
      </c>
      <c r="H66" s="120"/>
      <c r="I66" s="109">
        <v>176.5</v>
      </c>
      <c r="J66" s="120"/>
      <c r="K66" s="120"/>
      <c r="L66" s="136" t="s">
        <v>30</v>
      </c>
      <c r="M66" s="120" t="s">
        <v>215</v>
      </c>
      <c r="N66" s="137"/>
    </row>
    <row r="67" ht="42.95" customHeight="1" spans="1:14">
      <c r="A67" s="102">
        <v>50</v>
      </c>
      <c r="B67" s="121" t="s">
        <v>216</v>
      </c>
      <c r="C67" s="120" t="s">
        <v>21</v>
      </c>
      <c r="D67" s="120" t="s">
        <v>210</v>
      </c>
      <c r="E67" s="120" t="s">
        <v>124</v>
      </c>
      <c r="F67" s="120" t="s">
        <v>214</v>
      </c>
      <c r="G67" s="120">
        <v>200.65</v>
      </c>
      <c r="H67" s="120"/>
      <c r="I67" s="120"/>
      <c r="J67" s="120"/>
      <c r="K67" s="120">
        <v>200.65</v>
      </c>
      <c r="L67" s="136" t="s">
        <v>30</v>
      </c>
      <c r="M67" s="120" t="s">
        <v>215</v>
      </c>
      <c r="N67" s="137"/>
    </row>
    <row r="68" ht="45" spans="1:14">
      <c r="A68" s="102">
        <v>51</v>
      </c>
      <c r="B68" s="144" t="s">
        <v>217</v>
      </c>
      <c r="C68" s="145"/>
      <c r="D68" s="106" t="s">
        <v>218</v>
      </c>
      <c r="E68" s="106" t="s">
        <v>124</v>
      </c>
      <c r="F68" s="144" t="s">
        <v>219</v>
      </c>
      <c r="G68" s="106">
        <v>3</v>
      </c>
      <c r="H68" s="106"/>
      <c r="I68" s="106"/>
      <c r="J68" s="106">
        <v>3</v>
      </c>
      <c r="K68" s="149"/>
      <c r="L68" s="106" t="s">
        <v>30</v>
      </c>
      <c r="M68" s="144" t="s">
        <v>220</v>
      </c>
      <c r="N68" s="137"/>
    </row>
    <row r="69" ht="30" spans="1:14">
      <c r="A69" s="102">
        <v>52</v>
      </c>
      <c r="B69" s="92" t="s">
        <v>221</v>
      </c>
      <c r="C69" s="92" t="s">
        <v>21</v>
      </c>
      <c r="D69" s="92" t="s">
        <v>222</v>
      </c>
      <c r="E69" s="92" t="s">
        <v>124</v>
      </c>
      <c r="F69" s="92" t="s">
        <v>223</v>
      </c>
      <c r="G69" s="92">
        <v>27.07</v>
      </c>
      <c r="H69" s="92"/>
      <c r="I69" s="92"/>
      <c r="J69" s="92">
        <v>27.07</v>
      </c>
      <c r="K69" s="92"/>
      <c r="L69" s="92" t="s">
        <v>63</v>
      </c>
      <c r="M69" s="92" t="s">
        <v>224</v>
      </c>
      <c r="N69" s="137"/>
    </row>
    <row r="70" ht="45" spans="1:14">
      <c r="A70" s="102">
        <v>53</v>
      </c>
      <c r="B70" s="92" t="s">
        <v>225</v>
      </c>
      <c r="C70" s="92" t="s">
        <v>79</v>
      </c>
      <c r="D70" s="92" t="s">
        <v>226</v>
      </c>
      <c r="E70" s="92" t="s">
        <v>124</v>
      </c>
      <c r="F70" s="92" t="s">
        <v>227</v>
      </c>
      <c r="G70" s="92">
        <v>220</v>
      </c>
      <c r="H70" s="148"/>
      <c r="I70" s="148"/>
      <c r="J70" s="92"/>
      <c r="K70" s="92">
        <v>220</v>
      </c>
      <c r="L70" s="92" t="s">
        <v>63</v>
      </c>
      <c r="M70" s="92" t="s">
        <v>228</v>
      </c>
      <c r="N70" s="137"/>
    </row>
    <row r="71" ht="45" spans="1:14">
      <c r="A71" s="102">
        <v>54</v>
      </c>
      <c r="B71" s="92" t="s">
        <v>229</v>
      </c>
      <c r="C71" s="92" t="s">
        <v>79</v>
      </c>
      <c r="D71" s="92" t="s">
        <v>226</v>
      </c>
      <c r="E71" s="92" t="s">
        <v>124</v>
      </c>
      <c r="F71" s="92" t="s">
        <v>230</v>
      </c>
      <c r="G71" s="92">
        <v>108</v>
      </c>
      <c r="H71" s="109"/>
      <c r="I71" s="109"/>
      <c r="J71" s="92"/>
      <c r="K71" s="92">
        <v>108</v>
      </c>
      <c r="L71" s="92" t="s">
        <v>63</v>
      </c>
      <c r="M71" s="92" t="s">
        <v>231</v>
      </c>
      <c r="N71" s="137"/>
    </row>
    <row r="72" ht="75" spans="1:14">
      <c r="A72" s="102">
        <v>55</v>
      </c>
      <c r="B72" s="92" t="s">
        <v>232</v>
      </c>
      <c r="C72" s="92" t="s">
        <v>79</v>
      </c>
      <c r="D72" s="92" t="s">
        <v>226</v>
      </c>
      <c r="E72" s="92" t="s">
        <v>124</v>
      </c>
      <c r="F72" s="92" t="s">
        <v>233</v>
      </c>
      <c r="G72" s="92">
        <v>290</v>
      </c>
      <c r="H72" s="109"/>
      <c r="I72" s="109"/>
      <c r="J72" s="92"/>
      <c r="K72" s="92">
        <v>290</v>
      </c>
      <c r="L72" s="92" t="s">
        <v>63</v>
      </c>
      <c r="M72" s="92" t="s">
        <v>234</v>
      </c>
      <c r="N72" s="137"/>
    </row>
    <row r="73" ht="31.5" spans="1:13">
      <c r="A73" s="102">
        <v>56</v>
      </c>
      <c r="B73" s="146" t="s">
        <v>235</v>
      </c>
      <c r="C73" s="147" t="s">
        <v>21</v>
      </c>
      <c r="D73" s="147" t="s">
        <v>60</v>
      </c>
      <c r="E73" s="147" t="s">
        <v>124</v>
      </c>
      <c r="F73" s="146" t="s">
        <v>236</v>
      </c>
      <c r="G73" s="147">
        <v>200</v>
      </c>
      <c r="H73" s="147"/>
      <c r="I73" s="147"/>
      <c r="J73" s="147"/>
      <c r="K73" s="150">
        <v>200</v>
      </c>
      <c r="L73" s="92" t="s">
        <v>63</v>
      </c>
      <c r="M73" s="98" t="s">
        <v>54</v>
      </c>
    </row>
  </sheetData>
  <mergeCells count="19">
    <mergeCell ref="A2:M2"/>
    <mergeCell ref="G4:K4"/>
    <mergeCell ref="A4:A5"/>
    <mergeCell ref="A22:A23"/>
    <mergeCell ref="B4:B5"/>
    <mergeCell ref="B22:B23"/>
    <mergeCell ref="C4:C5"/>
    <mergeCell ref="C22:C23"/>
    <mergeCell ref="D4:D5"/>
    <mergeCell ref="D22:D23"/>
    <mergeCell ref="E4:E5"/>
    <mergeCell ref="F4:F5"/>
    <mergeCell ref="F22:F23"/>
    <mergeCell ref="G22:G23"/>
    <mergeCell ref="I22:I23"/>
    <mergeCell ref="L4:L5"/>
    <mergeCell ref="L22:L23"/>
    <mergeCell ref="M4:M5"/>
    <mergeCell ref="M22:M23"/>
  </mergeCells>
  <pageMargins left="0.313888888888889" right="0.31388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3"/>
  <sheetViews>
    <sheetView workbookViewId="0">
      <pane ySplit="6" topLeftCell="A45" activePane="bottomLeft" state="frozen"/>
      <selection/>
      <selection pane="bottomLeft" activeCell="M37" sqref="M37"/>
    </sheetView>
  </sheetViews>
  <sheetFormatPr defaultColWidth="9" defaultRowHeight="15"/>
  <cols>
    <col min="1" max="1" width="4.75" style="1" customWidth="1"/>
    <col min="2" max="2" width="15.875" style="2" customWidth="1"/>
    <col min="3" max="3" width="5.75" style="3" customWidth="1"/>
    <col min="4" max="4" width="9" style="3"/>
    <col min="5" max="5" width="12.75" style="3" customWidth="1"/>
    <col min="6" max="6" width="29" style="2" customWidth="1"/>
    <col min="7" max="7" width="10" style="3" customWidth="1"/>
    <col min="8" max="8" width="7.75" style="3" customWidth="1"/>
    <col min="9" max="9" width="7.125" style="3" customWidth="1"/>
    <col min="10" max="10" width="6.625" style="3" customWidth="1"/>
    <col min="11" max="11" width="5.625" style="3" customWidth="1"/>
    <col min="12" max="12" width="10.25" style="4" customWidth="1"/>
    <col min="13" max="13" width="12.5" style="4" customWidth="1"/>
    <col min="14" max="14" width="6.125" style="4" customWidth="1"/>
    <col min="15" max="16384" width="9" style="5"/>
  </cols>
  <sheetData>
    <row r="1" spans="1:1">
      <c r="A1" s="1" t="s">
        <v>0</v>
      </c>
    </row>
    <row r="2" ht="23.25" spans="1:14">
      <c r="A2" s="6" t="s">
        <v>237</v>
      </c>
      <c r="B2" s="6"/>
      <c r="C2" s="6"/>
      <c r="D2" s="6"/>
      <c r="E2" s="6"/>
      <c r="F2" s="6"/>
      <c r="G2" s="6"/>
      <c r="H2" s="6"/>
      <c r="I2" s="6"/>
      <c r="J2" s="6"/>
      <c r="K2" s="6"/>
      <c r="L2" s="6"/>
      <c r="M2" s="6"/>
      <c r="N2" s="6"/>
    </row>
    <row r="3" spans="12:14">
      <c r="L3" s="3"/>
      <c r="M3" s="35" t="s">
        <v>2</v>
      </c>
      <c r="N3" s="35"/>
    </row>
    <row r="4" spans="1:14">
      <c r="A4" s="7" t="s">
        <v>3</v>
      </c>
      <c r="B4" s="8" t="s">
        <v>4</v>
      </c>
      <c r="C4" s="9" t="s">
        <v>5</v>
      </c>
      <c r="D4" s="9" t="s">
        <v>6</v>
      </c>
      <c r="E4" s="9" t="s">
        <v>7</v>
      </c>
      <c r="F4" s="8" t="s">
        <v>8</v>
      </c>
      <c r="G4" s="9" t="s">
        <v>238</v>
      </c>
      <c r="H4" s="9"/>
      <c r="I4" s="9"/>
      <c r="J4" s="9"/>
      <c r="K4" s="9"/>
      <c r="L4" s="9" t="s">
        <v>10</v>
      </c>
      <c r="M4" s="9" t="s">
        <v>11</v>
      </c>
      <c r="N4" s="9" t="s">
        <v>239</v>
      </c>
    </row>
    <row r="5" ht="24.75" customHeight="1" spans="1:14">
      <c r="A5" s="7"/>
      <c r="B5" s="10"/>
      <c r="C5" s="9"/>
      <c r="D5" s="9"/>
      <c r="E5" s="9"/>
      <c r="F5" s="10"/>
      <c r="G5" s="9" t="s">
        <v>12</v>
      </c>
      <c r="H5" s="9" t="s">
        <v>13</v>
      </c>
      <c r="I5" s="9" t="s">
        <v>14</v>
      </c>
      <c r="J5" s="9" t="s">
        <v>15</v>
      </c>
      <c r="K5" s="9" t="s">
        <v>16</v>
      </c>
      <c r="L5" s="9"/>
      <c r="M5" s="9"/>
      <c r="N5" s="9"/>
    </row>
    <row r="6" ht="23.1" customHeight="1" spans="1:14">
      <c r="A6" s="7"/>
      <c r="B6" s="9" t="s">
        <v>17</v>
      </c>
      <c r="C6" s="9"/>
      <c r="D6" s="9"/>
      <c r="E6" s="9"/>
      <c r="F6" s="9"/>
      <c r="G6" s="9">
        <f>G7+G24+G30</f>
        <v>23692.32</v>
      </c>
      <c r="H6" s="9">
        <f>H7+H24+H30</f>
        <v>12933.27</v>
      </c>
      <c r="I6" s="9">
        <f>I7+I24+I30</f>
        <v>6132.09</v>
      </c>
      <c r="J6" s="9">
        <f>J7+J24+J30</f>
        <v>1526.96</v>
      </c>
      <c r="K6" s="9">
        <f>K7+K24+K30</f>
        <v>3100</v>
      </c>
      <c r="L6" s="9"/>
      <c r="M6" s="9"/>
      <c r="N6" s="9"/>
    </row>
    <row r="7" s="65" customFormat="1" ht="24.75" customHeight="1" spans="1:14">
      <c r="A7" s="66" t="s">
        <v>18</v>
      </c>
      <c r="B7" s="67" t="s">
        <v>19</v>
      </c>
      <c r="C7" s="67"/>
      <c r="D7" s="67"/>
      <c r="E7" s="67"/>
      <c r="F7" s="67"/>
      <c r="G7" s="67">
        <f>SUM(G8:G23)</f>
        <v>1683.21</v>
      </c>
      <c r="H7" s="67">
        <f>SUM(H8:H23)</f>
        <v>356.66</v>
      </c>
      <c r="I7" s="67">
        <f>SUM(I8:I23)</f>
        <v>1271.5</v>
      </c>
      <c r="J7" s="67">
        <f>SUM(J8:J23)</f>
        <v>55.05</v>
      </c>
      <c r="K7" s="67">
        <f>SUM(K8:K23)</f>
        <v>0</v>
      </c>
      <c r="L7" s="67"/>
      <c r="M7" s="67"/>
      <c r="N7" s="67"/>
    </row>
    <row r="8" ht="90" spans="1:14">
      <c r="A8" s="12">
        <v>1</v>
      </c>
      <c r="B8" s="42" t="s">
        <v>240</v>
      </c>
      <c r="C8" s="43" t="s">
        <v>21</v>
      </c>
      <c r="D8" s="43" t="s">
        <v>241</v>
      </c>
      <c r="E8" s="53" t="s">
        <v>242</v>
      </c>
      <c r="F8" s="42" t="s">
        <v>243</v>
      </c>
      <c r="G8" s="9">
        <f t="shared" ref="G8:G15" si="0">H8+I8+J8+K8</f>
        <v>810</v>
      </c>
      <c r="H8" s="45"/>
      <c r="I8" s="43">
        <v>810</v>
      </c>
      <c r="J8" s="45"/>
      <c r="K8" s="45"/>
      <c r="L8" s="60" t="s">
        <v>244</v>
      </c>
      <c r="M8" s="42" t="s">
        <v>245</v>
      </c>
      <c r="N8" s="61"/>
    </row>
    <row r="9" ht="45" spans="1:14">
      <c r="A9" s="12">
        <v>2</v>
      </c>
      <c r="B9" s="42" t="s">
        <v>246</v>
      </c>
      <c r="C9" s="43" t="s">
        <v>21</v>
      </c>
      <c r="D9" s="43" t="s">
        <v>241</v>
      </c>
      <c r="E9" s="53" t="s">
        <v>247</v>
      </c>
      <c r="F9" s="42" t="s">
        <v>248</v>
      </c>
      <c r="G9" s="9">
        <f t="shared" si="0"/>
        <v>60</v>
      </c>
      <c r="H9" s="45"/>
      <c r="I9" s="43">
        <v>60</v>
      </c>
      <c r="J9" s="45"/>
      <c r="K9" s="45"/>
      <c r="L9" s="60" t="s">
        <v>244</v>
      </c>
      <c r="M9" s="42" t="s">
        <v>249</v>
      </c>
      <c r="N9" s="61"/>
    </row>
    <row r="10" ht="60" spans="1:14">
      <c r="A10" s="12">
        <v>3</v>
      </c>
      <c r="B10" s="42" t="s">
        <v>250</v>
      </c>
      <c r="C10" s="43" t="s">
        <v>21</v>
      </c>
      <c r="D10" s="43" t="s">
        <v>241</v>
      </c>
      <c r="E10" s="54" t="s">
        <v>251</v>
      </c>
      <c r="F10" s="42" t="s">
        <v>252</v>
      </c>
      <c r="G10" s="9">
        <f t="shared" si="0"/>
        <v>25</v>
      </c>
      <c r="H10" s="45"/>
      <c r="I10" s="43">
        <v>25</v>
      </c>
      <c r="J10" s="45"/>
      <c r="K10" s="45"/>
      <c r="L10" s="60" t="s">
        <v>253</v>
      </c>
      <c r="M10" s="42" t="s">
        <v>254</v>
      </c>
      <c r="N10" s="61"/>
    </row>
    <row r="11" ht="37.5" customHeight="1" spans="1:14">
      <c r="A11" s="12">
        <v>4</v>
      </c>
      <c r="B11" s="42" t="s">
        <v>255</v>
      </c>
      <c r="C11" s="43" t="s">
        <v>21</v>
      </c>
      <c r="D11" s="43" t="s">
        <v>241</v>
      </c>
      <c r="E11" s="43" t="s">
        <v>256</v>
      </c>
      <c r="F11" s="42" t="s">
        <v>257</v>
      </c>
      <c r="G11" s="9">
        <f t="shared" si="0"/>
        <v>15</v>
      </c>
      <c r="H11" s="45"/>
      <c r="I11" s="43">
        <v>15</v>
      </c>
      <c r="J11" s="45"/>
      <c r="K11" s="45"/>
      <c r="L11" s="42" t="s">
        <v>258</v>
      </c>
      <c r="M11" s="42" t="s">
        <v>259</v>
      </c>
      <c r="N11" s="61"/>
    </row>
    <row r="12" ht="82.5" customHeight="1" spans="1:14">
      <c r="A12" s="12">
        <v>5</v>
      </c>
      <c r="B12" s="42" t="s">
        <v>27</v>
      </c>
      <c r="C12" s="43" t="s">
        <v>21</v>
      </c>
      <c r="D12" s="43" t="s">
        <v>241</v>
      </c>
      <c r="E12" s="43" t="s">
        <v>66</v>
      </c>
      <c r="F12" s="42" t="s">
        <v>260</v>
      </c>
      <c r="G12" s="9">
        <f t="shared" si="0"/>
        <v>85.5</v>
      </c>
      <c r="H12" s="45"/>
      <c r="I12" s="43">
        <v>85.5</v>
      </c>
      <c r="J12" s="45"/>
      <c r="K12" s="45"/>
      <c r="L12" s="42" t="s">
        <v>261</v>
      </c>
      <c r="M12" s="62" t="s">
        <v>262</v>
      </c>
      <c r="N12" s="61"/>
    </row>
    <row r="13" ht="60" spans="1:14">
      <c r="A13" s="12">
        <v>6</v>
      </c>
      <c r="B13" s="42" t="s">
        <v>263</v>
      </c>
      <c r="C13" s="43" t="s">
        <v>21</v>
      </c>
      <c r="D13" s="43" t="s">
        <v>241</v>
      </c>
      <c r="E13" s="55" t="s">
        <v>264</v>
      </c>
      <c r="F13" s="42" t="s">
        <v>265</v>
      </c>
      <c r="G13" s="9">
        <f t="shared" si="0"/>
        <v>10</v>
      </c>
      <c r="H13" s="45"/>
      <c r="I13" s="43">
        <v>10</v>
      </c>
      <c r="J13" s="45"/>
      <c r="K13" s="45"/>
      <c r="L13" s="42" t="s">
        <v>266</v>
      </c>
      <c r="M13" s="42" t="s">
        <v>267</v>
      </c>
      <c r="N13" s="61"/>
    </row>
    <row r="14" ht="60" spans="1:14">
      <c r="A14" s="12">
        <v>7</v>
      </c>
      <c r="B14" s="42" t="s">
        <v>268</v>
      </c>
      <c r="C14" s="43" t="s">
        <v>269</v>
      </c>
      <c r="D14" s="43" t="s">
        <v>241</v>
      </c>
      <c r="E14" s="55" t="s">
        <v>270</v>
      </c>
      <c r="F14" s="42" t="s">
        <v>271</v>
      </c>
      <c r="G14" s="9">
        <f t="shared" si="0"/>
        <v>120</v>
      </c>
      <c r="H14" s="45"/>
      <c r="I14" s="43">
        <v>120</v>
      </c>
      <c r="J14" s="45"/>
      <c r="K14" s="45"/>
      <c r="L14" s="60" t="s">
        <v>272</v>
      </c>
      <c r="M14" s="42" t="s">
        <v>273</v>
      </c>
      <c r="N14" s="61"/>
    </row>
    <row r="15" ht="60" spans="1:14">
      <c r="A15" s="12">
        <v>8</v>
      </c>
      <c r="B15" s="42" t="s">
        <v>274</v>
      </c>
      <c r="C15" s="43" t="s">
        <v>21</v>
      </c>
      <c r="D15" s="43" t="s">
        <v>241</v>
      </c>
      <c r="E15" s="43" t="s">
        <v>275</v>
      </c>
      <c r="F15" s="42" t="s">
        <v>276</v>
      </c>
      <c r="G15" s="9">
        <f t="shared" si="0"/>
        <v>50</v>
      </c>
      <c r="H15" s="45"/>
      <c r="I15" s="43">
        <v>50</v>
      </c>
      <c r="J15" s="45"/>
      <c r="K15" s="45"/>
      <c r="L15" s="42" t="s">
        <v>261</v>
      </c>
      <c r="M15" s="42" t="s">
        <v>277</v>
      </c>
      <c r="N15" s="61"/>
    </row>
    <row r="16" ht="39.95" customHeight="1" spans="1:14">
      <c r="A16" s="12">
        <v>9</v>
      </c>
      <c r="B16" s="42" t="s">
        <v>278</v>
      </c>
      <c r="C16" s="43" t="s">
        <v>21</v>
      </c>
      <c r="D16" s="43" t="s">
        <v>241</v>
      </c>
      <c r="E16" s="55" t="s">
        <v>279</v>
      </c>
      <c r="F16" s="42" t="s">
        <v>280</v>
      </c>
      <c r="G16" s="9">
        <v>60</v>
      </c>
      <c r="H16" s="45"/>
      <c r="I16" s="43">
        <v>60</v>
      </c>
      <c r="J16" s="45"/>
      <c r="K16" s="45"/>
      <c r="L16" s="42" t="s">
        <v>272</v>
      </c>
      <c r="M16" s="42"/>
      <c r="N16" s="61"/>
    </row>
    <row r="17" ht="60.95" customHeight="1" spans="1:14">
      <c r="A17" s="12">
        <v>10</v>
      </c>
      <c r="B17" s="42" t="s">
        <v>281</v>
      </c>
      <c r="C17" s="43" t="s">
        <v>21</v>
      </c>
      <c r="D17" s="43" t="s">
        <v>241</v>
      </c>
      <c r="E17" s="55" t="s">
        <v>282</v>
      </c>
      <c r="F17" s="42" t="s">
        <v>283</v>
      </c>
      <c r="G17" s="9">
        <v>18</v>
      </c>
      <c r="H17" s="45"/>
      <c r="I17" s="43">
        <v>18</v>
      </c>
      <c r="J17" s="45"/>
      <c r="K17" s="45"/>
      <c r="L17" s="42" t="s">
        <v>284</v>
      </c>
      <c r="M17" s="42" t="s">
        <v>285</v>
      </c>
      <c r="N17" s="61"/>
    </row>
    <row r="18" ht="45" spans="1:14">
      <c r="A18" s="12">
        <v>11</v>
      </c>
      <c r="B18" s="42" t="s">
        <v>286</v>
      </c>
      <c r="C18" s="43" t="s">
        <v>21</v>
      </c>
      <c r="D18" s="43" t="s">
        <v>241</v>
      </c>
      <c r="E18" s="43" t="s">
        <v>287</v>
      </c>
      <c r="F18" s="42" t="s">
        <v>288</v>
      </c>
      <c r="G18" s="9">
        <v>45.775</v>
      </c>
      <c r="H18" s="45"/>
      <c r="I18" s="43"/>
      <c r="J18" s="45">
        <v>45.775</v>
      </c>
      <c r="K18" s="45"/>
      <c r="L18" s="42" t="s">
        <v>272</v>
      </c>
      <c r="M18" s="42" t="s">
        <v>289</v>
      </c>
      <c r="N18" s="61"/>
    </row>
    <row r="19" ht="76.5" spans="1:14">
      <c r="A19" s="12">
        <v>12</v>
      </c>
      <c r="B19" s="42" t="s">
        <v>290</v>
      </c>
      <c r="C19" s="43" t="s">
        <v>21</v>
      </c>
      <c r="D19" s="43" t="s">
        <v>241</v>
      </c>
      <c r="E19" s="43" t="s">
        <v>66</v>
      </c>
      <c r="F19" s="42" t="s">
        <v>291</v>
      </c>
      <c r="G19" s="9">
        <f>H19+I19+J19+K19</f>
        <v>131</v>
      </c>
      <c r="H19" s="45">
        <v>131</v>
      </c>
      <c r="I19" s="43"/>
      <c r="J19" s="45"/>
      <c r="K19" s="45"/>
      <c r="L19" s="42" t="s">
        <v>261</v>
      </c>
      <c r="M19" s="62" t="s">
        <v>292</v>
      </c>
      <c r="N19" s="61"/>
    </row>
    <row r="20" ht="30" spans="1:14">
      <c r="A20" s="12">
        <v>13</v>
      </c>
      <c r="B20" s="42" t="s">
        <v>293</v>
      </c>
      <c r="C20" s="43" t="s">
        <v>21</v>
      </c>
      <c r="D20" s="43" t="s">
        <v>294</v>
      </c>
      <c r="E20" s="43" t="s">
        <v>295</v>
      </c>
      <c r="F20" s="42" t="s">
        <v>296</v>
      </c>
      <c r="G20" s="9">
        <f>H20+I20+J20+K20</f>
        <v>18</v>
      </c>
      <c r="H20" s="45"/>
      <c r="I20" s="43">
        <v>18</v>
      </c>
      <c r="J20" s="45"/>
      <c r="K20" s="45"/>
      <c r="L20" s="43" t="s">
        <v>297</v>
      </c>
      <c r="M20" s="42" t="s">
        <v>298</v>
      </c>
      <c r="N20" s="61"/>
    </row>
    <row r="21" ht="45" spans="1:14">
      <c r="A21" s="12">
        <v>14</v>
      </c>
      <c r="B21" s="68" t="s">
        <v>299</v>
      </c>
      <c r="C21" s="69" t="s">
        <v>79</v>
      </c>
      <c r="D21" s="69" t="s">
        <v>294</v>
      </c>
      <c r="E21" s="68" t="s">
        <v>300</v>
      </c>
      <c r="F21" s="69" t="s">
        <v>301</v>
      </c>
      <c r="G21" s="69">
        <v>148.82</v>
      </c>
      <c r="H21" s="69">
        <v>148.82</v>
      </c>
      <c r="I21" s="45"/>
      <c r="J21" s="45"/>
      <c r="K21" s="45"/>
      <c r="L21" s="68" t="s">
        <v>302</v>
      </c>
      <c r="M21" s="42" t="s">
        <v>289</v>
      </c>
      <c r="N21" s="61"/>
    </row>
    <row r="22" ht="45" spans="1:14">
      <c r="A22" s="12">
        <v>15</v>
      </c>
      <c r="B22" s="68" t="s">
        <v>303</v>
      </c>
      <c r="C22" s="69" t="s">
        <v>21</v>
      </c>
      <c r="D22" s="69" t="s">
        <v>294</v>
      </c>
      <c r="E22" s="68" t="s">
        <v>300</v>
      </c>
      <c r="F22" s="69" t="s">
        <v>304</v>
      </c>
      <c r="G22" s="69">
        <v>76.84</v>
      </c>
      <c r="H22" s="69">
        <v>76.84</v>
      </c>
      <c r="I22" s="45"/>
      <c r="J22" s="45"/>
      <c r="K22" s="45"/>
      <c r="L22" s="68" t="s">
        <v>302</v>
      </c>
      <c r="M22" s="42" t="s">
        <v>289</v>
      </c>
      <c r="N22" s="61"/>
    </row>
    <row r="23" ht="45" spans="1:14">
      <c r="A23" s="12">
        <v>16</v>
      </c>
      <c r="B23" s="68" t="s">
        <v>299</v>
      </c>
      <c r="C23" s="69" t="s">
        <v>79</v>
      </c>
      <c r="D23" s="69" t="s">
        <v>294</v>
      </c>
      <c r="E23" s="68" t="s">
        <v>300</v>
      </c>
      <c r="F23" s="69" t="s">
        <v>301</v>
      </c>
      <c r="G23" s="69">
        <v>9.275</v>
      </c>
      <c r="H23" s="45"/>
      <c r="I23" s="45"/>
      <c r="J23" s="69">
        <v>9.275</v>
      </c>
      <c r="K23" s="45"/>
      <c r="L23" s="68" t="s">
        <v>297</v>
      </c>
      <c r="M23" s="42" t="s">
        <v>289</v>
      </c>
      <c r="N23" s="61"/>
    </row>
    <row r="24" s="65" customFormat="1" ht="21.95" customHeight="1" spans="1:14">
      <c r="A24" s="66" t="s">
        <v>40</v>
      </c>
      <c r="B24" s="70" t="s">
        <v>41</v>
      </c>
      <c r="C24" s="71"/>
      <c r="D24" s="71"/>
      <c r="E24" s="70"/>
      <c r="F24" s="71"/>
      <c r="G24" s="71">
        <f>SUM(G25:G29)</f>
        <v>531.9</v>
      </c>
      <c r="H24" s="71">
        <f>SUM(H25:H29)</f>
        <v>77.9</v>
      </c>
      <c r="I24" s="71">
        <f>SUM(I25:I29)</f>
        <v>454</v>
      </c>
      <c r="J24" s="71">
        <f>SUM(J25:J29)</f>
        <v>0</v>
      </c>
      <c r="K24" s="71">
        <f>SUM(K25:K29)</f>
        <v>0</v>
      </c>
      <c r="L24" s="70"/>
      <c r="M24" s="46"/>
      <c r="N24" s="85"/>
    </row>
    <row r="25" ht="30" spans="1:14">
      <c r="A25" s="12">
        <v>17</v>
      </c>
      <c r="B25" s="42" t="s">
        <v>48</v>
      </c>
      <c r="C25" s="47"/>
      <c r="D25" s="47" t="s">
        <v>305</v>
      </c>
      <c r="E25" s="47" t="s">
        <v>306</v>
      </c>
      <c r="F25" s="48" t="s">
        <v>307</v>
      </c>
      <c r="G25" s="9">
        <f>H25+I25+J25+K25</f>
        <v>32</v>
      </c>
      <c r="H25" s="45"/>
      <c r="I25" s="47">
        <v>32</v>
      </c>
      <c r="J25" s="45"/>
      <c r="K25" s="45"/>
      <c r="L25" s="48" t="s">
        <v>297</v>
      </c>
      <c r="M25" s="42" t="s">
        <v>308</v>
      </c>
      <c r="N25" s="61"/>
    </row>
    <row r="26" ht="30" spans="1:14">
      <c r="A26" s="12">
        <v>18</v>
      </c>
      <c r="B26" s="42" t="s">
        <v>309</v>
      </c>
      <c r="C26" s="47"/>
      <c r="D26" s="47" t="s">
        <v>305</v>
      </c>
      <c r="E26" s="47" t="s">
        <v>306</v>
      </c>
      <c r="F26" s="42" t="s">
        <v>310</v>
      </c>
      <c r="G26" s="9">
        <f>H26+I26+J26+K26</f>
        <v>240</v>
      </c>
      <c r="H26" s="45"/>
      <c r="I26" s="47">
        <v>240</v>
      </c>
      <c r="J26" s="45"/>
      <c r="K26" s="45"/>
      <c r="L26" s="48" t="s">
        <v>297</v>
      </c>
      <c r="M26" s="42" t="s">
        <v>47</v>
      </c>
      <c r="N26" s="61"/>
    </row>
    <row r="27" ht="30" spans="1:14">
      <c r="A27" s="12">
        <v>19</v>
      </c>
      <c r="B27" s="48" t="s">
        <v>311</v>
      </c>
      <c r="C27" s="47" t="s">
        <v>312</v>
      </c>
      <c r="D27" s="47" t="s">
        <v>305</v>
      </c>
      <c r="E27" s="47" t="s">
        <v>306</v>
      </c>
      <c r="F27" s="48" t="s">
        <v>313</v>
      </c>
      <c r="G27" s="9">
        <f>H27+I27+J27+K27</f>
        <v>182</v>
      </c>
      <c r="H27" s="45"/>
      <c r="I27" s="47">
        <v>182</v>
      </c>
      <c r="J27" s="45"/>
      <c r="K27" s="45"/>
      <c r="L27" s="42" t="s">
        <v>314</v>
      </c>
      <c r="M27" s="42" t="s">
        <v>315</v>
      </c>
      <c r="N27" s="61"/>
    </row>
    <row r="28" customFormat="1" ht="30" spans="1:14">
      <c r="A28" s="12">
        <v>20</v>
      </c>
      <c r="B28" s="72" t="s">
        <v>51</v>
      </c>
      <c r="C28" s="47"/>
      <c r="D28" s="47" t="s">
        <v>316</v>
      </c>
      <c r="E28" s="47"/>
      <c r="F28" s="48" t="s">
        <v>317</v>
      </c>
      <c r="G28" s="9">
        <v>30.4</v>
      </c>
      <c r="H28" s="45">
        <v>30.4</v>
      </c>
      <c r="I28" s="47"/>
      <c r="J28" s="45"/>
      <c r="K28" s="45"/>
      <c r="L28" s="68" t="s">
        <v>297</v>
      </c>
      <c r="M28" s="42"/>
      <c r="N28" s="61"/>
    </row>
    <row r="29" customFormat="1" ht="30" spans="1:14">
      <c r="A29" s="12">
        <v>21</v>
      </c>
      <c r="B29" s="72" t="s">
        <v>318</v>
      </c>
      <c r="C29" s="47"/>
      <c r="D29" s="47" t="s">
        <v>316</v>
      </c>
      <c r="E29" s="47"/>
      <c r="F29" s="48" t="s">
        <v>319</v>
      </c>
      <c r="G29" s="9">
        <v>47.5</v>
      </c>
      <c r="H29" s="45">
        <v>47.5</v>
      </c>
      <c r="I29" s="47"/>
      <c r="J29" s="45"/>
      <c r="K29" s="45"/>
      <c r="L29" s="68" t="s">
        <v>297</v>
      </c>
      <c r="M29" s="42"/>
      <c r="N29" s="61"/>
    </row>
    <row r="30" s="65" customFormat="1" spans="1:14">
      <c r="A30" s="66" t="s">
        <v>55</v>
      </c>
      <c r="B30" s="49" t="s">
        <v>56</v>
      </c>
      <c r="C30" s="73"/>
      <c r="D30" s="73"/>
      <c r="E30" s="73"/>
      <c r="F30" s="49"/>
      <c r="G30" s="67">
        <f>G31+G47+G51+G105+G112+G115+G121</f>
        <v>21477.21</v>
      </c>
      <c r="H30" s="67">
        <f>H31+H47+H51+H105+H112+H115+H121</f>
        <v>12498.71</v>
      </c>
      <c r="I30" s="67">
        <f>I31+I47+I51+I105+I112+I115+I121</f>
        <v>4406.59</v>
      </c>
      <c r="J30" s="67">
        <f>J31+J47+J51+J105+J112+J115+J121</f>
        <v>1471.91</v>
      </c>
      <c r="K30" s="67">
        <f>K31+K47+K51+K105+K112+K115+K121</f>
        <v>3100</v>
      </c>
      <c r="L30" s="46"/>
      <c r="M30" s="46"/>
      <c r="N30" s="85"/>
    </row>
    <row r="31" s="65" customFormat="1" ht="27" customHeight="1" spans="1:14">
      <c r="A31" s="66" t="s">
        <v>57</v>
      </c>
      <c r="B31" s="49" t="s">
        <v>58</v>
      </c>
      <c r="C31" s="73"/>
      <c r="D31" s="73"/>
      <c r="E31" s="73"/>
      <c r="F31" s="49"/>
      <c r="G31" s="67">
        <f>SUM(G32:G46)</f>
        <v>1710.79</v>
      </c>
      <c r="H31" s="67">
        <f>SUM(H32:H46)</f>
        <v>1047.5</v>
      </c>
      <c r="I31" s="67">
        <f>SUM(I32:I46)</f>
        <v>643.29</v>
      </c>
      <c r="J31" s="67">
        <f>SUM(J32:J46)</f>
        <v>20</v>
      </c>
      <c r="K31" s="67">
        <f>SUM(K32:K46)</f>
        <v>0</v>
      </c>
      <c r="L31" s="46"/>
      <c r="M31" s="46"/>
      <c r="N31" s="85"/>
    </row>
    <row r="32" ht="33.75" customHeight="1" spans="1:14">
      <c r="A32" s="7">
        <v>22</v>
      </c>
      <c r="B32" s="20" t="s">
        <v>99</v>
      </c>
      <c r="C32" s="21" t="s">
        <v>21</v>
      </c>
      <c r="D32" s="21" t="s">
        <v>100</v>
      </c>
      <c r="E32" s="21" t="s">
        <v>66</v>
      </c>
      <c r="F32" s="20" t="s">
        <v>320</v>
      </c>
      <c r="G32" s="9">
        <f t="shared" ref="G32:G35" si="1">H32+I32+J32+K32</f>
        <v>45</v>
      </c>
      <c r="H32" s="9"/>
      <c r="I32" s="21">
        <v>45</v>
      </c>
      <c r="J32" s="9"/>
      <c r="K32" s="9"/>
      <c r="L32" s="34" t="s">
        <v>297</v>
      </c>
      <c r="M32" s="34" t="s">
        <v>321</v>
      </c>
      <c r="N32" s="36"/>
    </row>
    <row r="33" ht="42" customHeight="1" spans="1:14">
      <c r="A33" s="7">
        <v>23</v>
      </c>
      <c r="B33" s="20" t="s">
        <v>322</v>
      </c>
      <c r="C33" s="21" t="s">
        <v>21</v>
      </c>
      <c r="D33" s="21" t="s">
        <v>100</v>
      </c>
      <c r="E33" s="21" t="s">
        <v>323</v>
      </c>
      <c r="F33" s="20" t="s">
        <v>324</v>
      </c>
      <c r="G33" s="9">
        <f t="shared" si="1"/>
        <v>5</v>
      </c>
      <c r="H33" s="9"/>
      <c r="I33" s="21">
        <v>5</v>
      </c>
      <c r="J33" s="9"/>
      <c r="K33" s="9"/>
      <c r="L33" s="34" t="s">
        <v>297</v>
      </c>
      <c r="M33" s="34" t="s">
        <v>325</v>
      </c>
      <c r="N33" s="36"/>
    </row>
    <row r="34" ht="54" customHeight="1" spans="1:14">
      <c r="A34" s="7">
        <v>24</v>
      </c>
      <c r="B34" s="20" t="s">
        <v>117</v>
      </c>
      <c r="C34" s="21" t="s">
        <v>21</v>
      </c>
      <c r="D34" s="21" t="s">
        <v>100</v>
      </c>
      <c r="E34" s="21" t="s">
        <v>66</v>
      </c>
      <c r="F34" s="20" t="s">
        <v>326</v>
      </c>
      <c r="G34" s="9">
        <f t="shared" si="1"/>
        <v>11</v>
      </c>
      <c r="H34" s="9"/>
      <c r="I34" s="21">
        <v>11</v>
      </c>
      <c r="J34" s="9"/>
      <c r="K34" s="9"/>
      <c r="L34" s="34" t="s">
        <v>297</v>
      </c>
      <c r="M34" s="34" t="s">
        <v>120</v>
      </c>
      <c r="N34" s="36"/>
    </row>
    <row r="35" ht="61.5" customHeight="1" spans="1:14">
      <c r="A35" s="7">
        <v>25</v>
      </c>
      <c r="B35" s="20" t="s">
        <v>327</v>
      </c>
      <c r="C35" s="21" t="s">
        <v>21</v>
      </c>
      <c r="D35" s="21" t="s">
        <v>100</v>
      </c>
      <c r="E35" s="21" t="s">
        <v>328</v>
      </c>
      <c r="F35" s="20" t="s">
        <v>329</v>
      </c>
      <c r="G35" s="9">
        <f t="shared" si="1"/>
        <v>10</v>
      </c>
      <c r="H35" s="9"/>
      <c r="I35" s="21">
        <v>10</v>
      </c>
      <c r="J35" s="9"/>
      <c r="K35" s="9"/>
      <c r="L35" s="34" t="s">
        <v>297</v>
      </c>
      <c r="M35" s="34" t="s">
        <v>330</v>
      </c>
      <c r="N35" s="36"/>
    </row>
    <row r="36" ht="33" customHeight="1" spans="1:14">
      <c r="A36" s="7">
        <v>26</v>
      </c>
      <c r="B36" s="56" t="s">
        <v>99</v>
      </c>
      <c r="C36" s="45" t="s">
        <v>21</v>
      </c>
      <c r="D36" s="45" t="s">
        <v>100</v>
      </c>
      <c r="E36" s="45" t="s">
        <v>331</v>
      </c>
      <c r="F36" s="56" t="s">
        <v>320</v>
      </c>
      <c r="G36" s="45">
        <v>57.5</v>
      </c>
      <c r="H36" s="45">
        <v>57.5</v>
      </c>
      <c r="I36" s="45"/>
      <c r="J36" s="45"/>
      <c r="K36" s="45"/>
      <c r="L36" s="61" t="s">
        <v>297</v>
      </c>
      <c r="M36" s="61" t="s">
        <v>321</v>
      </c>
      <c r="N36" s="61"/>
    </row>
    <row r="37" ht="60" spans="1:14">
      <c r="A37" s="7">
        <v>27</v>
      </c>
      <c r="B37" s="74" t="s">
        <v>332</v>
      </c>
      <c r="C37" s="75" t="s">
        <v>21</v>
      </c>
      <c r="D37" s="75" t="s">
        <v>333</v>
      </c>
      <c r="E37" s="79" t="s">
        <v>334</v>
      </c>
      <c r="F37" s="80" t="s">
        <v>335</v>
      </c>
      <c r="G37" s="9">
        <v>47</v>
      </c>
      <c r="H37" s="9"/>
      <c r="I37" s="23">
        <v>47</v>
      </c>
      <c r="J37" s="9"/>
      <c r="K37" s="9"/>
      <c r="L37" s="82" t="s">
        <v>284</v>
      </c>
      <c r="M37" s="79" t="s">
        <v>336</v>
      </c>
      <c r="N37" s="36"/>
    </row>
    <row r="38" ht="60" spans="1:14">
      <c r="A38" s="7">
        <v>28</v>
      </c>
      <c r="B38" s="22" t="s">
        <v>337</v>
      </c>
      <c r="C38" s="23" t="s">
        <v>21</v>
      </c>
      <c r="D38" s="23" t="s">
        <v>333</v>
      </c>
      <c r="E38" s="30" t="s">
        <v>338</v>
      </c>
      <c r="F38" s="32" t="s">
        <v>339</v>
      </c>
      <c r="G38" s="9">
        <f t="shared" ref="G38:G41" si="2">H38+I38+J38+K38</f>
        <v>111</v>
      </c>
      <c r="H38" s="9"/>
      <c r="I38" s="23">
        <v>111</v>
      </c>
      <c r="J38" s="9"/>
      <c r="K38" s="9"/>
      <c r="L38" s="22" t="s">
        <v>297</v>
      </c>
      <c r="M38" s="32" t="s">
        <v>340</v>
      </c>
      <c r="N38" s="36"/>
    </row>
    <row r="39" ht="69" customHeight="1" spans="1:14">
      <c r="A39" s="7">
        <v>29</v>
      </c>
      <c r="B39" s="22" t="s">
        <v>59</v>
      </c>
      <c r="C39" s="23" t="s">
        <v>21</v>
      </c>
      <c r="D39" s="23" t="s">
        <v>333</v>
      </c>
      <c r="E39" s="30" t="s">
        <v>341</v>
      </c>
      <c r="F39" s="32" t="s">
        <v>342</v>
      </c>
      <c r="G39" s="9">
        <f t="shared" si="2"/>
        <v>15.6</v>
      </c>
      <c r="H39" s="9"/>
      <c r="I39" s="23">
        <v>15.6</v>
      </c>
      <c r="J39" s="9"/>
      <c r="K39" s="9"/>
      <c r="L39" s="22" t="s">
        <v>297</v>
      </c>
      <c r="M39" s="32" t="s">
        <v>343</v>
      </c>
      <c r="N39" s="36"/>
    </row>
    <row r="40" ht="72" customHeight="1" spans="1:14">
      <c r="A40" s="7">
        <v>30</v>
      </c>
      <c r="B40" s="22" t="s">
        <v>344</v>
      </c>
      <c r="C40" s="23" t="s">
        <v>21</v>
      </c>
      <c r="D40" s="23" t="s">
        <v>333</v>
      </c>
      <c r="E40" s="30" t="s">
        <v>341</v>
      </c>
      <c r="F40" s="32" t="s">
        <v>345</v>
      </c>
      <c r="G40" s="9">
        <f t="shared" si="2"/>
        <v>194.5</v>
      </c>
      <c r="H40" s="9"/>
      <c r="I40" s="23">
        <v>194.5</v>
      </c>
      <c r="J40" s="9"/>
      <c r="K40" s="9"/>
      <c r="L40" s="22" t="s">
        <v>297</v>
      </c>
      <c r="M40" s="32" t="s">
        <v>346</v>
      </c>
      <c r="N40" s="36"/>
    </row>
    <row r="41" ht="75" spans="1:14">
      <c r="A41" s="7">
        <v>31</v>
      </c>
      <c r="B41" s="22" t="s">
        <v>347</v>
      </c>
      <c r="C41" s="23" t="s">
        <v>21</v>
      </c>
      <c r="D41" s="23" t="s">
        <v>333</v>
      </c>
      <c r="E41" s="30" t="s">
        <v>348</v>
      </c>
      <c r="F41" s="32" t="s">
        <v>349</v>
      </c>
      <c r="G41" s="9">
        <f t="shared" si="2"/>
        <v>3</v>
      </c>
      <c r="H41" s="9"/>
      <c r="I41" s="23">
        <v>3</v>
      </c>
      <c r="J41" s="9"/>
      <c r="K41" s="9"/>
      <c r="L41" s="22" t="s">
        <v>297</v>
      </c>
      <c r="M41" s="32" t="s">
        <v>350</v>
      </c>
      <c r="N41" s="36"/>
    </row>
    <row r="42" ht="75" spans="1:14">
      <c r="A42" s="12">
        <v>32</v>
      </c>
      <c r="B42" s="56" t="s">
        <v>351</v>
      </c>
      <c r="C42" s="56" t="s">
        <v>21</v>
      </c>
      <c r="D42" s="56" t="s">
        <v>333</v>
      </c>
      <c r="E42" s="56" t="s">
        <v>352</v>
      </c>
      <c r="F42" s="56" t="s">
        <v>353</v>
      </c>
      <c r="G42" s="45">
        <v>20</v>
      </c>
      <c r="H42" s="45"/>
      <c r="I42" s="45"/>
      <c r="J42" s="45">
        <v>20</v>
      </c>
      <c r="K42" s="45"/>
      <c r="L42" s="61" t="s">
        <v>297</v>
      </c>
      <c r="M42" s="61" t="s">
        <v>354</v>
      </c>
      <c r="N42" s="61"/>
    </row>
    <row r="43" ht="45" spans="1:14">
      <c r="A43" s="12">
        <v>33</v>
      </c>
      <c r="B43" s="56" t="s">
        <v>355</v>
      </c>
      <c r="C43" s="56" t="s">
        <v>21</v>
      </c>
      <c r="D43" s="56" t="s">
        <v>333</v>
      </c>
      <c r="E43" s="56" t="s">
        <v>115</v>
      </c>
      <c r="F43" s="56" t="s">
        <v>356</v>
      </c>
      <c r="G43" s="45">
        <v>90</v>
      </c>
      <c r="H43" s="45">
        <v>90</v>
      </c>
      <c r="I43" s="45"/>
      <c r="J43" s="45"/>
      <c r="K43" s="45"/>
      <c r="L43" s="61" t="s">
        <v>297</v>
      </c>
      <c r="M43" s="61" t="s">
        <v>357</v>
      </c>
      <c r="N43" s="61"/>
    </row>
    <row r="44" ht="38.25" spans="1:14">
      <c r="A44" s="12">
        <v>34</v>
      </c>
      <c r="B44" s="41" t="s">
        <v>358</v>
      </c>
      <c r="C44" s="41" t="s">
        <v>21</v>
      </c>
      <c r="D44" s="41" t="s">
        <v>123</v>
      </c>
      <c r="E44" s="53" t="s">
        <v>359</v>
      </c>
      <c r="F44" s="41" t="s">
        <v>360</v>
      </c>
      <c r="G44" s="9">
        <f>H44+I44+J44+K44</f>
        <v>40</v>
      </c>
      <c r="H44" s="45"/>
      <c r="I44" s="41">
        <v>40</v>
      </c>
      <c r="J44" s="45"/>
      <c r="K44" s="45"/>
      <c r="L44" s="53" t="s">
        <v>361</v>
      </c>
      <c r="M44" s="53" t="s">
        <v>362</v>
      </c>
      <c r="N44" s="61"/>
    </row>
    <row r="45" ht="162.95" customHeight="1" spans="1:14">
      <c r="A45" s="7">
        <v>35</v>
      </c>
      <c r="B45" s="37" t="s">
        <v>363</v>
      </c>
      <c r="C45" s="38" t="s">
        <v>21</v>
      </c>
      <c r="D45" s="37" t="s">
        <v>364</v>
      </c>
      <c r="E45" s="37" t="s">
        <v>365</v>
      </c>
      <c r="F45" s="37" t="s">
        <v>366</v>
      </c>
      <c r="G45" s="9">
        <v>900</v>
      </c>
      <c r="H45" s="9">
        <v>900</v>
      </c>
      <c r="I45" s="9"/>
      <c r="J45" s="9"/>
      <c r="K45" s="9"/>
      <c r="L45" s="83" t="s">
        <v>367</v>
      </c>
      <c r="M45" s="37" t="s">
        <v>368</v>
      </c>
      <c r="N45" s="36"/>
    </row>
    <row r="46" ht="30" spans="1:14">
      <c r="A46" s="7">
        <v>36</v>
      </c>
      <c r="B46" s="16" t="s">
        <v>369</v>
      </c>
      <c r="C46" s="15" t="s">
        <v>21</v>
      </c>
      <c r="D46" s="15" t="s">
        <v>80</v>
      </c>
      <c r="E46" s="15" t="s">
        <v>370</v>
      </c>
      <c r="F46" s="16" t="s">
        <v>371</v>
      </c>
      <c r="G46" s="9">
        <f>H46+I46+J46+K46</f>
        <v>161.19</v>
      </c>
      <c r="H46" s="9"/>
      <c r="I46" s="15">
        <v>161.19</v>
      </c>
      <c r="J46" s="9"/>
      <c r="K46" s="9"/>
      <c r="L46" s="60" t="s">
        <v>297</v>
      </c>
      <c r="M46" s="16" t="s">
        <v>372</v>
      </c>
      <c r="N46" s="36"/>
    </row>
    <row r="47" s="65" customFormat="1" ht="24.95" customHeight="1" spans="1:14">
      <c r="A47" s="66" t="s">
        <v>121</v>
      </c>
      <c r="B47" s="76" t="s">
        <v>122</v>
      </c>
      <c r="C47" s="77"/>
      <c r="D47" s="76"/>
      <c r="E47" s="76"/>
      <c r="F47" s="76"/>
      <c r="G47" s="67">
        <f>G48+G49+G50</f>
        <v>577.4</v>
      </c>
      <c r="H47" s="67">
        <f>H48+H49+H50</f>
        <v>577.4</v>
      </c>
      <c r="I47" s="67">
        <f>I48+I49+I50</f>
        <v>0</v>
      </c>
      <c r="J47" s="67">
        <f>J48+J49+J50</f>
        <v>0</v>
      </c>
      <c r="K47" s="67">
        <f>K48+K49+K50</f>
        <v>0</v>
      </c>
      <c r="L47" s="84"/>
      <c r="M47" s="76"/>
      <c r="N47" s="85"/>
    </row>
    <row r="48" ht="60" spans="1:14">
      <c r="A48" s="12">
        <v>37</v>
      </c>
      <c r="B48" s="16" t="s">
        <v>373</v>
      </c>
      <c r="C48" s="17" t="s">
        <v>374</v>
      </c>
      <c r="D48" s="16" t="s">
        <v>52</v>
      </c>
      <c r="E48" s="16" t="s">
        <v>375</v>
      </c>
      <c r="F48" s="26" t="s">
        <v>376</v>
      </c>
      <c r="G48" s="9">
        <f>H48+I48+J48+K48</f>
        <v>210</v>
      </c>
      <c r="H48" s="14">
        <v>210</v>
      </c>
      <c r="I48" s="9"/>
      <c r="J48" s="9"/>
      <c r="K48" s="9"/>
      <c r="L48" s="16" t="s">
        <v>377</v>
      </c>
      <c r="M48" s="16" t="s">
        <v>127</v>
      </c>
      <c r="N48" s="36"/>
    </row>
    <row r="49" ht="60" spans="1:14">
      <c r="A49" s="12"/>
      <c r="B49" s="15" t="s">
        <v>373</v>
      </c>
      <c r="C49" s="14" t="s">
        <v>374</v>
      </c>
      <c r="D49" s="15" t="s">
        <v>52</v>
      </c>
      <c r="E49" s="15" t="s">
        <v>375</v>
      </c>
      <c r="F49" s="26" t="s">
        <v>378</v>
      </c>
      <c r="G49" s="9">
        <f>H49+I49+J49+K49</f>
        <v>120</v>
      </c>
      <c r="H49" s="14">
        <v>120</v>
      </c>
      <c r="I49" s="9"/>
      <c r="J49" s="9"/>
      <c r="K49" s="9"/>
      <c r="L49" s="16" t="s">
        <v>377</v>
      </c>
      <c r="M49" s="16" t="s">
        <v>127</v>
      </c>
      <c r="N49" s="36"/>
    </row>
    <row r="50" ht="60" spans="1:14">
      <c r="A50" s="12"/>
      <c r="B50" s="15"/>
      <c r="C50" s="14"/>
      <c r="D50" s="15"/>
      <c r="E50" s="15"/>
      <c r="F50" s="26" t="s">
        <v>379</v>
      </c>
      <c r="G50" s="9">
        <f>H50+I50+J50+K50</f>
        <v>247.4</v>
      </c>
      <c r="H50" s="14">
        <v>247.4</v>
      </c>
      <c r="I50" s="9"/>
      <c r="J50" s="9"/>
      <c r="K50" s="9"/>
      <c r="L50" s="16" t="s">
        <v>377</v>
      </c>
      <c r="M50" s="16" t="s">
        <v>127</v>
      </c>
      <c r="N50" s="36"/>
    </row>
    <row r="51" s="65" customFormat="1" ht="24" customHeight="1" spans="1:14">
      <c r="A51" s="66" t="s">
        <v>128</v>
      </c>
      <c r="B51" s="78" t="s">
        <v>129</v>
      </c>
      <c r="C51" s="73"/>
      <c r="D51" s="78"/>
      <c r="E51" s="78"/>
      <c r="F51" s="81"/>
      <c r="G51" s="67">
        <f>SUM(G52:G104)</f>
        <v>7147.01</v>
      </c>
      <c r="H51" s="67">
        <f>SUM(H52:H104)</f>
        <v>6078.81</v>
      </c>
      <c r="I51" s="67">
        <f>SUM(I52:I104)</f>
        <v>535</v>
      </c>
      <c r="J51" s="67">
        <f>SUM(J52:J104)</f>
        <v>483.2</v>
      </c>
      <c r="K51" s="67">
        <f>SUM(K52:K104)</f>
        <v>50</v>
      </c>
      <c r="L51" s="46"/>
      <c r="M51" s="46"/>
      <c r="N51" s="85"/>
    </row>
    <row r="52" ht="60" spans="1:14">
      <c r="A52" s="12">
        <v>38</v>
      </c>
      <c r="B52" s="13" t="s">
        <v>380</v>
      </c>
      <c r="C52" s="14" t="s">
        <v>374</v>
      </c>
      <c r="D52" s="15" t="s">
        <v>52</v>
      </c>
      <c r="E52" s="15" t="s">
        <v>112</v>
      </c>
      <c r="F52" s="26" t="s">
        <v>381</v>
      </c>
      <c r="G52" s="9">
        <f t="shared" ref="G52:G86" si="3">H52+I52+J52+K52</f>
        <v>210</v>
      </c>
      <c r="H52" s="14">
        <v>210</v>
      </c>
      <c r="I52" s="9"/>
      <c r="J52" s="9"/>
      <c r="K52" s="9"/>
      <c r="L52" s="16" t="s">
        <v>377</v>
      </c>
      <c r="M52" s="16" t="s">
        <v>382</v>
      </c>
      <c r="N52" s="36"/>
    </row>
    <row r="53" ht="60" spans="1:14">
      <c r="A53" s="12"/>
      <c r="B53" s="13"/>
      <c r="C53" s="14"/>
      <c r="D53" s="15"/>
      <c r="E53" s="15"/>
      <c r="F53" s="26" t="s">
        <v>383</v>
      </c>
      <c r="G53" s="9">
        <f t="shared" si="3"/>
        <v>59</v>
      </c>
      <c r="H53" s="14">
        <v>59</v>
      </c>
      <c r="I53" s="9"/>
      <c r="J53" s="9"/>
      <c r="K53" s="9"/>
      <c r="L53" s="16" t="s">
        <v>377</v>
      </c>
      <c r="M53" s="16" t="s">
        <v>382</v>
      </c>
      <c r="N53" s="36"/>
    </row>
    <row r="54" ht="60" spans="1:14">
      <c r="A54" s="12">
        <v>39</v>
      </c>
      <c r="B54" s="13"/>
      <c r="C54" s="14"/>
      <c r="D54" s="15"/>
      <c r="E54" s="15" t="s">
        <v>104</v>
      </c>
      <c r="F54" s="26" t="s">
        <v>384</v>
      </c>
      <c r="G54" s="9">
        <f t="shared" si="3"/>
        <v>140</v>
      </c>
      <c r="H54" s="14">
        <v>140</v>
      </c>
      <c r="I54" s="9"/>
      <c r="J54" s="9"/>
      <c r="K54" s="9"/>
      <c r="L54" s="16" t="s">
        <v>377</v>
      </c>
      <c r="M54" s="16" t="s">
        <v>382</v>
      </c>
      <c r="N54" s="36"/>
    </row>
    <row r="55" ht="60" spans="1:14">
      <c r="A55" s="12"/>
      <c r="B55" s="13"/>
      <c r="C55" s="14"/>
      <c r="D55" s="15"/>
      <c r="E55" s="15"/>
      <c r="F55" s="26" t="s">
        <v>385</v>
      </c>
      <c r="G55" s="9">
        <f t="shared" si="3"/>
        <v>140</v>
      </c>
      <c r="H55" s="14">
        <v>140</v>
      </c>
      <c r="I55" s="9"/>
      <c r="J55" s="9"/>
      <c r="K55" s="9"/>
      <c r="L55" s="16" t="s">
        <v>377</v>
      </c>
      <c r="M55" s="16" t="s">
        <v>382</v>
      </c>
      <c r="N55" s="36"/>
    </row>
    <row r="56" ht="60" spans="1:14">
      <c r="A56" s="12"/>
      <c r="B56" s="15" t="s">
        <v>386</v>
      </c>
      <c r="C56" s="14"/>
      <c r="D56" s="15" t="s">
        <v>52</v>
      </c>
      <c r="E56" s="15"/>
      <c r="F56" s="26" t="s">
        <v>387</v>
      </c>
      <c r="G56" s="9">
        <f t="shared" si="3"/>
        <v>36</v>
      </c>
      <c r="H56" s="14">
        <v>36</v>
      </c>
      <c r="I56" s="9"/>
      <c r="J56" s="9"/>
      <c r="K56" s="9"/>
      <c r="L56" s="16" t="s">
        <v>377</v>
      </c>
      <c r="M56" s="16" t="s">
        <v>382</v>
      </c>
      <c r="N56" s="36"/>
    </row>
    <row r="57" ht="60" spans="1:14">
      <c r="A57" s="12"/>
      <c r="B57" s="15"/>
      <c r="C57" s="14"/>
      <c r="D57" s="15"/>
      <c r="E57" s="15"/>
      <c r="F57" s="26" t="s">
        <v>388</v>
      </c>
      <c r="G57" s="9">
        <f t="shared" si="3"/>
        <v>61.02</v>
      </c>
      <c r="H57" s="14">
        <v>61.02</v>
      </c>
      <c r="I57" s="9"/>
      <c r="J57" s="9"/>
      <c r="K57" s="9"/>
      <c r="L57" s="16" t="s">
        <v>377</v>
      </c>
      <c r="M57" s="16" t="s">
        <v>382</v>
      </c>
      <c r="N57" s="36"/>
    </row>
    <row r="58" ht="60" spans="1:14">
      <c r="A58" s="12">
        <v>40</v>
      </c>
      <c r="B58" s="16" t="s">
        <v>386</v>
      </c>
      <c r="C58" s="17" t="s">
        <v>374</v>
      </c>
      <c r="D58" s="16" t="s">
        <v>52</v>
      </c>
      <c r="E58" s="14" t="s">
        <v>109</v>
      </c>
      <c r="F58" s="26" t="s">
        <v>389</v>
      </c>
      <c r="G58" s="9">
        <f t="shared" si="3"/>
        <v>132</v>
      </c>
      <c r="H58" s="14">
        <v>132</v>
      </c>
      <c r="I58" s="9"/>
      <c r="J58" s="9"/>
      <c r="K58" s="9"/>
      <c r="L58" s="16" t="s">
        <v>377</v>
      </c>
      <c r="M58" s="16" t="s">
        <v>382</v>
      </c>
      <c r="N58" s="36"/>
    </row>
    <row r="59" ht="60" spans="1:14">
      <c r="A59" s="12">
        <v>41</v>
      </c>
      <c r="B59" s="15" t="s">
        <v>386</v>
      </c>
      <c r="C59" s="14" t="s">
        <v>374</v>
      </c>
      <c r="D59" s="15" t="s">
        <v>52</v>
      </c>
      <c r="E59" s="14" t="s">
        <v>112</v>
      </c>
      <c r="F59" s="26" t="s">
        <v>390</v>
      </c>
      <c r="G59" s="9">
        <f t="shared" si="3"/>
        <v>22.94</v>
      </c>
      <c r="H59" s="14">
        <v>22.94</v>
      </c>
      <c r="I59" s="9"/>
      <c r="J59" s="9"/>
      <c r="K59" s="9"/>
      <c r="L59" s="16" t="s">
        <v>377</v>
      </c>
      <c r="M59" s="16" t="s">
        <v>382</v>
      </c>
      <c r="N59" s="36"/>
    </row>
    <row r="60" ht="60" spans="1:14">
      <c r="A60" s="12">
        <v>42</v>
      </c>
      <c r="B60" s="15"/>
      <c r="C60" s="14"/>
      <c r="D60" s="15"/>
      <c r="E60" s="14" t="s">
        <v>101</v>
      </c>
      <c r="F60" s="26" t="s">
        <v>391</v>
      </c>
      <c r="G60" s="9">
        <f t="shared" si="3"/>
        <v>7.35</v>
      </c>
      <c r="H60" s="14">
        <v>7.35</v>
      </c>
      <c r="I60" s="9"/>
      <c r="J60" s="9"/>
      <c r="K60" s="9"/>
      <c r="L60" s="16" t="s">
        <v>377</v>
      </c>
      <c r="M60" s="16" t="s">
        <v>382</v>
      </c>
      <c r="N60" s="36"/>
    </row>
    <row r="61" ht="60" spans="1:14">
      <c r="A61" s="12">
        <v>43</v>
      </c>
      <c r="B61" s="15"/>
      <c r="C61" s="14"/>
      <c r="D61" s="15"/>
      <c r="E61" s="14" t="s">
        <v>182</v>
      </c>
      <c r="F61" s="26" t="s">
        <v>392</v>
      </c>
      <c r="G61" s="9">
        <f t="shared" si="3"/>
        <v>57.6</v>
      </c>
      <c r="H61" s="14">
        <v>57.6</v>
      </c>
      <c r="I61" s="9"/>
      <c r="J61" s="9"/>
      <c r="K61" s="9"/>
      <c r="L61" s="16" t="s">
        <v>377</v>
      </c>
      <c r="M61" s="16" t="s">
        <v>382</v>
      </c>
      <c r="N61" s="36"/>
    </row>
    <row r="62" ht="60" spans="1:14">
      <c r="A62" s="12">
        <v>44</v>
      </c>
      <c r="B62" s="15" t="s">
        <v>393</v>
      </c>
      <c r="C62" s="14" t="s">
        <v>21</v>
      </c>
      <c r="D62" s="15" t="s">
        <v>52</v>
      </c>
      <c r="E62" s="14" t="s">
        <v>101</v>
      </c>
      <c r="F62" s="26" t="s">
        <v>394</v>
      </c>
      <c r="G62" s="9">
        <f t="shared" si="3"/>
        <v>147</v>
      </c>
      <c r="H62" s="14">
        <v>147</v>
      </c>
      <c r="I62" s="9"/>
      <c r="J62" s="9"/>
      <c r="K62" s="9"/>
      <c r="L62" s="16" t="s">
        <v>377</v>
      </c>
      <c r="M62" s="16" t="s">
        <v>382</v>
      </c>
      <c r="N62" s="36"/>
    </row>
    <row r="63" ht="60" spans="1:14">
      <c r="A63" s="12"/>
      <c r="B63" s="15"/>
      <c r="C63" s="14"/>
      <c r="D63" s="15"/>
      <c r="E63" s="14"/>
      <c r="F63" s="26" t="s">
        <v>395</v>
      </c>
      <c r="G63" s="9">
        <f t="shared" si="3"/>
        <v>63</v>
      </c>
      <c r="H63" s="14">
        <v>63</v>
      </c>
      <c r="I63" s="9"/>
      <c r="J63" s="9"/>
      <c r="K63" s="9"/>
      <c r="L63" s="16" t="s">
        <v>377</v>
      </c>
      <c r="M63" s="16" t="s">
        <v>382</v>
      </c>
      <c r="N63" s="36"/>
    </row>
    <row r="64" ht="60" spans="1:14">
      <c r="A64" s="12"/>
      <c r="B64" s="15"/>
      <c r="C64" s="14" t="s">
        <v>374</v>
      </c>
      <c r="D64" s="15"/>
      <c r="E64" s="14"/>
      <c r="F64" s="26" t="s">
        <v>396</v>
      </c>
      <c r="G64" s="9">
        <f t="shared" si="3"/>
        <v>37.8</v>
      </c>
      <c r="H64" s="14">
        <v>37.8</v>
      </c>
      <c r="I64" s="9"/>
      <c r="J64" s="9"/>
      <c r="K64" s="9"/>
      <c r="L64" s="16" t="s">
        <v>377</v>
      </c>
      <c r="M64" s="16" t="s">
        <v>382</v>
      </c>
      <c r="N64" s="36"/>
    </row>
    <row r="65" ht="60" spans="1:14">
      <c r="A65" s="12">
        <v>44</v>
      </c>
      <c r="B65" s="15" t="s">
        <v>393</v>
      </c>
      <c r="C65" s="14" t="s">
        <v>374</v>
      </c>
      <c r="D65" s="15" t="s">
        <v>52</v>
      </c>
      <c r="E65" s="17" t="s">
        <v>101</v>
      </c>
      <c r="F65" s="26" t="s">
        <v>397</v>
      </c>
      <c r="G65" s="9">
        <f t="shared" si="3"/>
        <v>63</v>
      </c>
      <c r="H65" s="14">
        <v>63</v>
      </c>
      <c r="I65" s="9"/>
      <c r="J65" s="9"/>
      <c r="K65" s="9"/>
      <c r="L65" s="16" t="s">
        <v>377</v>
      </c>
      <c r="M65" s="16" t="s">
        <v>382</v>
      </c>
      <c r="N65" s="36"/>
    </row>
    <row r="66" ht="60" spans="1:14">
      <c r="A66" s="12">
        <v>45</v>
      </c>
      <c r="B66" s="15"/>
      <c r="C66" s="14" t="s">
        <v>21</v>
      </c>
      <c r="D66" s="15"/>
      <c r="E66" s="14" t="s">
        <v>115</v>
      </c>
      <c r="F66" s="26" t="s">
        <v>398</v>
      </c>
      <c r="G66" s="9">
        <f t="shared" si="3"/>
        <v>180</v>
      </c>
      <c r="H66" s="14">
        <v>180</v>
      </c>
      <c r="I66" s="9"/>
      <c r="J66" s="9"/>
      <c r="K66" s="9"/>
      <c r="L66" s="16" t="s">
        <v>377</v>
      </c>
      <c r="M66" s="16" t="s">
        <v>382</v>
      </c>
      <c r="N66" s="36"/>
    </row>
    <row r="67" ht="60" spans="1:14">
      <c r="A67" s="12"/>
      <c r="B67" s="15"/>
      <c r="C67" s="14"/>
      <c r="D67" s="15"/>
      <c r="E67" s="14"/>
      <c r="F67" s="26" t="s">
        <v>399</v>
      </c>
      <c r="G67" s="9">
        <f t="shared" si="3"/>
        <v>189</v>
      </c>
      <c r="H67" s="14">
        <v>189</v>
      </c>
      <c r="I67" s="9"/>
      <c r="J67" s="9"/>
      <c r="K67" s="9"/>
      <c r="L67" s="16" t="s">
        <v>377</v>
      </c>
      <c r="M67" s="16" t="s">
        <v>382</v>
      </c>
      <c r="N67" s="36"/>
    </row>
    <row r="68" ht="60" spans="1:14">
      <c r="A68" s="12"/>
      <c r="B68" s="15"/>
      <c r="C68" s="14"/>
      <c r="D68" s="15"/>
      <c r="E68" s="14"/>
      <c r="F68" s="26" t="s">
        <v>400</v>
      </c>
      <c r="G68" s="9">
        <f t="shared" si="3"/>
        <v>100</v>
      </c>
      <c r="H68" s="14">
        <v>100</v>
      </c>
      <c r="I68" s="9"/>
      <c r="J68" s="9"/>
      <c r="K68" s="9"/>
      <c r="L68" s="16" t="s">
        <v>377</v>
      </c>
      <c r="M68" s="16" t="s">
        <v>382</v>
      </c>
      <c r="N68" s="36"/>
    </row>
    <row r="69" ht="60" spans="1:14">
      <c r="A69" s="12"/>
      <c r="B69" s="15"/>
      <c r="C69" s="14"/>
      <c r="D69" s="15"/>
      <c r="E69" s="14"/>
      <c r="F69" s="26" t="s">
        <v>401</v>
      </c>
      <c r="G69" s="9">
        <f t="shared" si="3"/>
        <v>31.5</v>
      </c>
      <c r="H69" s="14">
        <v>31.5</v>
      </c>
      <c r="I69" s="9"/>
      <c r="J69" s="9"/>
      <c r="K69" s="9"/>
      <c r="L69" s="16" t="s">
        <v>377</v>
      </c>
      <c r="M69" s="16" t="s">
        <v>382</v>
      </c>
      <c r="N69" s="36"/>
    </row>
    <row r="70" ht="60" spans="1:14">
      <c r="A70" s="12"/>
      <c r="B70" s="15"/>
      <c r="C70" s="14"/>
      <c r="D70" s="15"/>
      <c r="E70" s="14"/>
      <c r="F70" s="26" t="s">
        <v>402</v>
      </c>
      <c r="G70" s="9">
        <f t="shared" si="3"/>
        <v>42</v>
      </c>
      <c r="H70" s="14">
        <v>42</v>
      </c>
      <c r="I70" s="9"/>
      <c r="J70" s="9"/>
      <c r="K70" s="9"/>
      <c r="L70" s="16" t="s">
        <v>377</v>
      </c>
      <c r="M70" s="16" t="s">
        <v>382</v>
      </c>
      <c r="N70" s="36"/>
    </row>
    <row r="71" ht="60" spans="1:14">
      <c r="A71" s="12">
        <v>46</v>
      </c>
      <c r="B71" s="15"/>
      <c r="C71" s="14"/>
      <c r="D71" s="15"/>
      <c r="E71" s="17" t="s">
        <v>107</v>
      </c>
      <c r="F71" s="26" t="s">
        <v>403</v>
      </c>
      <c r="G71" s="9">
        <f t="shared" si="3"/>
        <v>360</v>
      </c>
      <c r="H71" s="14">
        <v>360</v>
      </c>
      <c r="I71" s="9"/>
      <c r="J71" s="9"/>
      <c r="K71" s="9"/>
      <c r="L71" s="16" t="s">
        <v>377</v>
      </c>
      <c r="M71" s="16" t="s">
        <v>382</v>
      </c>
      <c r="N71" s="36"/>
    </row>
    <row r="72" ht="60" spans="1:14">
      <c r="A72" s="12">
        <v>46</v>
      </c>
      <c r="B72" s="15" t="s">
        <v>393</v>
      </c>
      <c r="C72" s="14" t="s">
        <v>21</v>
      </c>
      <c r="D72" s="15" t="s">
        <v>404</v>
      </c>
      <c r="E72" s="14" t="s">
        <v>107</v>
      </c>
      <c r="F72" s="26" t="s">
        <v>405</v>
      </c>
      <c r="G72" s="9">
        <f t="shared" si="3"/>
        <v>94.5</v>
      </c>
      <c r="H72" s="14">
        <v>94.5</v>
      </c>
      <c r="I72" s="9"/>
      <c r="J72" s="9"/>
      <c r="K72" s="9"/>
      <c r="L72" s="16" t="s">
        <v>377</v>
      </c>
      <c r="M72" s="16" t="s">
        <v>382</v>
      </c>
      <c r="N72" s="36"/>
    </row>
    <row r="73" ht="60" spans="1:14">
      <c r="A73" s="12"/>
      <c r="B73" s="15"/>
      <c r="C73" s="14"/>
      <c r="D73" s="15"/>
      <c r="E73" s="14"/>
      <c r="F73" s="26" t="s">
        <v>406</v>
      </c>
      <c r="G73" s="9">
        <f t="shared" si="3"/>
        <v>63</v>
      </c>
      <c r="H73" s="14">
        <v>63</v>
      </c>
      <c r="I73" s="9"/>
      <c r="J73" s="9"/>
      <c r="K73" s="9"/>
      <c r="L73" s="16" t="s">
        <v>377</v>
      </c>
      <c r="M73" s="16" t="s">
        <v>382</v>
      </c>
      <c r="N73" s="36"/>
    </row>
    <row r="74" ht="60" spans="1:14">
      <c r="A74" s="12"/>
      <c r="B74" s="15"/>
      <c r="C74" s="14"/>
      <c r="D74" s="15"/>
      <c r="E74" s="14"/>
      <c r="F74" s="26" t="s">
        <v>407</v>
      </c>
      <c r="G74" s="9">
        <f t="shared" si="3"/>
        <v>63</v>
      </c>
      <c r="H74" s="14">
        <v>63</v>
      </c>
      <c r="I74" s="9"/>
      <c r="J74" s="9"/>
      <c r="K74" s="9"/>
      <c r="L74" s="16" t="s">
        <v>377</v>
      </c>
      <c r="M74" s="16" t="s">
        <v>382</v>
      </c>
      <c r="N74" s="36"/>
    </row>
    <row r="75" ht="60" spans="1:14">
      <c r="A75" s="12">
        <v>47</v>
      </c>
      <c r="B75" s="15" t="s">
        <v>393</v>
      </c>
      <c r="C75" s="14" t="s">
        <v>21</v>
      </c>
      <c r="D75" s="15"/>
      <c r="E75" s="14" t="s">
        <v>104</v>
      </c>
      <c r="F75" s="26" t="s">
        <v>408</v>
      </c>
      <c r="G75" s="9">
        <f t="shared" si="3"/>
        <v>63</v>
      </c>
      <c r="H75" s="14">
        <v>63</v>
      </c>
      <c r="I75" s="9"/>
      <c r="J75" s="9"/>
      <c r="K75" s="9"/>
      <c r="L75" s="16" t="s">
        <v>377</v>
      </c>
      <c r="M75" s="16" t="s">
        <v>382</v>
      </c>
      <c r="N75" s="36"/>
    </row>
    <row r="76" ht="60" spans="1:14">
      <c r="A76" s="12"/>
      <c r="B76" s="15"/>
      <c r="C76" s="14"/>
      <c r="D76" s="15"/>
      <c r="E76" s="14"/>
      <c r="F76" s="26" t="s">
        <v>409</v>
      </c>
      <c r="G76" s="9">
        <f t="shared" si="3"/>
        <v>31.5</v>
      </c>
      <c r="H76" s="14">
        <v>31.5</v>
      </c>
      <c r="I76" s="9"/>
      <c r="J76" s="9"/>
      <c r="K76" s="9"/>
      <c r="L76" s="16" t="s">
        <v>377</v>
      </c>
      <c r="M76" s="16" t="s">
        <v>382</v>
      </c>
      <c r="N76" s="36"/>
    </row>
    <row r="77" ht="60" spans="1:14">
      <c r="A77" s="12">
        <v>48</v>
      </c>
      <c r="B77" s="16" t="s">
        <v>393</v>
      </c>
      <c r="C77" s="14" t="s">
        <v>374</v>
      </c>
      <c r="D77" s="15"/>
      <c r="E77" s="14" t="s">
        <v>104</v>
      </c>
      <c r="F77" s="26" t="s">
        <v>410</v>
      </c>
      <c r="G77" s="9">
        <f t="shared" si="3"/>
        <v>14</v>
      </c>
      <c r="H77" s="14">
        <v>14</v>
      </c>
      <c r="I77" s="9"/>
      <c r="J77" s="9"/>
      <c r="K77" s="9"/>
      <c r="L77" s="16" t="s">
        <v>377</v>
      </c>
      <c r="M77" s="16" t="s">
        <v>382</v>
      </c>
      <c r="N77" s="36"/>
    </row>
    <row r="78" ht="60" spans="1:14">
      <c r="A78" s="12"/>
      <c r="B78" s="16" t="s">
        <v>393</v>
      </c>
      <c r="C78" s="14" t="s">
        <v>21</v>
      </c>
      <c r="D78" s="15"/>
      <c r="E78" s="14"/>
      <c r="F78" s="26" t="s">
        <v>411</v>
      </c>
      <c r="G78" s="9">
        <f t="shared" si="3"/>
        <v>42</v>
      </c>
      <c r="H78" s="14">
        <v>42</v>
      </c>
      <c r="I78" s="9"/>
      <c r="J78" s="9"/>
      <c r="K78" s="9"/>
      <c r="L78" s="16" t="s">
        <v>377</v>
      </c>
      <c r="M78" s="16" t="s">
        <v>382</v>
      </c>
      <c r="N78" s="36"/>
    </row>
    <row r="79" ht="60" spans="1:14">
      <c r="A79" s="12">
        <v>49</v>
      </c>
      <c r="B79" s="15" t="s">
        <v>393</v>
      </c>
      <c r="C79" s="14" t="s">
        <v>21</v>
      </c>
      <c r="D79" s="15" t="s">
        <v>412</v>
      </c>
      <c r="E79" s="14" t="s">
        <v>112</v>
      </c>
      <c r="F79" s="26" t="s">
        <v>413</v>
      </c>
      <c r="G79" s="9">
        <f t="shared" si="3"/>
        <v>216</v>
      </c>
      <c r="H79" s="14">
        <v>216</v>
      </c>
      <c r="I79" s="9"/>
      <c r="J79" s="9"/>
      <c r="K79" s="9"/>
      <c r="L79" s="16" t="s">
        <v>377</v>
      </c>
      <c r="M79" s="16" t="s">
        <v>382</v>
      </c>
      <c r="N79" s="36"/>
    </row>
    <row r="80" ht="60" spans="1:14">
      <c r="A80" s="12"/>
      <c r="B80" s="15"/>
      <c r="C80" s="14"/>
      <c r="D80" s="15"/>
      <c r="E80" s="14"/>
      <c r="F80" s="26" t="s">
        <v>414</v>
      </c>
      <c r="G80" s="9">
        <f t="shared" si="3"/>
        <v>259.2</v>
      </c>
      <c r="H80" s="14">
        <v>259.2</v>
      </c>
      <c r="I80" s="9"/>
      <c r="J80" s="9"/>
      <c r="K80" s="9"/>
      <c r="L80" s="16" t="s">
        <v>377</v>
      </c>
      <c r="M80" s="16" t="s">
        <v>382</v>
      </c>
      <c r="N80" s="36"/>
    </row>
    <row r="81" ht="60" spans="1:14">
      <c r="A81" s="12"/>
      <c r="B81" s="15"/>
      <c r="C81" s="14"/>
      <c r="D81" s="15"/>
      <c r="E81" s="14"/>
      <c r="F81" s="26" t="s">
        <v>415</v>
      </c>
      <c r="G81" s="9">
        <f t="shared" si="3"/>
        <v>63</v>
      </c>
      <c r="H81" s="14">
        <v>63</v>
      </c>
      <c r="I81" s="9"/>
      <c r="J81" s="9"/>
      <c r="K81" s="9"/>
      <c r="L81" s="16" t="s">
        <v>377</v>
      </c>
      <c r="M81" s="16" t="s">
        <v>382</v>
      </c>
      <c r="N81" s="36"/>
    </row>
    <row r="82" ht="60" spans="1:14">
      <c r="A82" s="12"/>
      <c r="B82" s="15"/>
      <c r="C82" s="14"/>
      <c r="D82" s="15"/>
      <c r="E82" s="14"/>
      <c r="F82" s="26" t="s">
        <v>416</v>
      </c>
      <c r="G82" s="9">
        <f t="shared" si="3"/>
        <v>73.5</v>
      </c>
      <c r="H82" s="14">
        <v>73.5</v>
      </c>
      <c r="I82" s="9"/>
      <c r="J82" s="9"/>
      <c r="K82" s="9"/>
      <c r="L82" s="16" t="s">
        <v>377</v>
      </c>
      <c r="M82" s="16" t="s">
        <v>382</v>
      </c>
      <c r="N82" s="36"/>
    </row>
    <row r="83" ht="60" spans="1:14">
      <c r="A83" s="12"/>
      <c r="B83" s="15"/>
      <c r="C83" s="14"/>
      <c r="D83" s="15"/>
      <c r="E83" s="14"/>
      <c r="F83" s="26" t="s">
        <v>417</v>
      </c>
      <c r="G83" s="9">
        <f t="shared" si="3"/>
        <v>37.8</v>
      </c>
      <c r="H83" s="14">
        <v>37.8</v>
      </c>
      <c r="I83" s="9"/>
      <c r="J83" s="9"/>
      <c r="K83" s="9"/>
      <c r="L83" s="16" t="s">
        <v>377</v>
      </c>
      <c r="M83" s="16" t="s">
        <v>382</v>
      </c>
      <c r="N83" s="36"/>
    </row>
    <row r="84" ht="60" spans="1:14">
      <c r="A84" s="12">
        <v>50</v>
      </c>
      <c r="B84" s="15" t="s">
        <v>393</v>
      </c>
      <c r="C84" s="14" t="s">
        <v>21</v>
      </c>
      <c r="D84" s="15"/>
      <c r="E84" s="14" t="s">
        <v>109</v>
      </c>
      <c r="F84" s="26" t="s">
        <v>418</v>
      </c>
      <c r="G84" s="9">
        <f t="shared" si="3"/>
        <v>63</v>
      </c>
      <c r="H84" s="14">
        <v>63</v>
      </c>
      <c r="I84" s="9"/>
      <c r="J84" s="9"/>
      <c r="K84" s="9"/>
      <c r="L84" s="16" t="s">
        <v>377</v>
      </c>
      <c r="M84" s="16" t="s">
        <v>382</v>
      </c>
      <c r="N84" s="36"/>
    </row>
    <row r="85" ht="45" spans="1:14">
      <c r="A85" s="12">
        <v>51</v>
      </c>
      <c r="B85" s="15"/>
      <c r="C85" s="17" t="s">
        <v>374</v>
      </c>
      <c r="D85" s="16" t="s">
        <v>419</v>
      </c>
      <c r="E85" s="15" t="s">
        <v>101</v>
      </c>
      <c r="F85" s="16" t="s">
        <v>420</v>
      </c>
      <c r="G85" s="9">
        <f t="shared" si="3"/>
        <v>15</v>
      </c>
      <c r="H85" s="14">
        <v>15</v>
      </c>
      <c r="I85" s="9"/>
      <c r="J85" s="9"/>
      <c r="K85" s="9"/>
      <c r="L85" s="16" t="s">
        <v>421</v>
      </c>
      <c r="M85" s="16" t="s">
        <v>422</v>
      </c>
      <c r="N85" s="36"/>
    </row>
    <row r="86" ht="45" spans="1:14">
      <c r="A86" s="12">
        <v>51</v>
      </c>
      <c r="B86" s="16" t="s">
        <v>393</v>
      </c>
      <c r="C86" s="17" t="s">
        <v>374</v>
      </c>
      <c r="D86" s="16" t="s">
        <v>419</v>
      </c>
      <c r="E86" s="14" t="s">
        <v>101</v>
      </c>
      <c r="F86" s="24" t="s">
        <v>423</v>
      </c>
      <c r="G86" s="9">
        <f t="shared" si="3"/>
        <v>30</v>
      </c>
      <c r="H86" s="14">
        <v>30</v>
      </c>
      <c r="I86" s="9"/>
      <c r="J86" s="9"/>
      <c r="K86" s="9"/>
      <c r="L86" s="16" t="s">
        <v>424</v>
      </c>
      <c r="M86" s="16" t="s">
        <v>422</v>
      </c>
      <c r="N86" s="36"/>
    </row>
    <row r="87" ht="75" spans="1:14">
      <c r="A87" s="12">
        <v>52</v>
      </c>
      <c r="B87" s="86" t="s">
        <v>425</v>
      </c>
      <c r="C87" s="86" t="s">
        <v>21</v>
      </c>
      <c r="D87" s="86" t="s">
        <v>426</v>
      </c>
      <c r="E87" s="86" t="s">
        <v>426</v>
      </c>
      <c r="F87" s="90" t="s">
        <v>427</v>
      </c>
      <c r="G87" s="9">
        <v>250</v>
      </c>
      <c r="H87" s="14">
        <v>250</v>
      </c>
      <c r="I87" s="9"/>
      <c r="J87" s="9"/>
      <c r="K87" s="9"/>
      <c r="L87" s="16"/>
      <c r="M87" s="86" t="s">
        <v>428</v>
      </c>
      <c r="N87" s="36"/>
    </row>
    <row r="88" ht="78.75" customHeight="1" spans="1:14">
      <c r="A88" s="7">
        <v>53</v>
      </c>
      <c r="B88" s="18" t="s">
        <v>429</v>
      </c>
      <c r="C88" s="18" t="s">
        <v>21</v>
      </c>
      <c r="D88" s="18" t="s">
        <v>430</v>
      </c>
      <c r="E88" s="18" t="s">
        <v>431</v>
      </c>
      <c r="F88" s="27" t="s">
        <v>432</v>
      </c>
      <c r="G88" s="9">
        <f t="shared" ref="G88:G98" si="4">H88+I88+J88+K88</f>
        <v>75</v>
      </c>
      <c r="H88" s="28">
        <v>75</v>
      </c>
      <c r="I88" s="9"/>
      <c r="J88" s="9"/>
      <c r="K88" s="9"/>
      <c r="L88" s="27" t="s">
        <v>433</v>
      </c>
      <c r="M88" s="27" t="s">
        <v>434</v>
      </c>
      <c r="N88" s="36"/>
    </row>
    <row r="89" ht="179.25" customHeight="1" spans="1:14">
      <c r="A89" s="7">
        <v>54</v>
      </c>
      <c r="B89" s="18" t="s">
        <v>435</v>
      </c>
      <c r="C89" s="18" t="s">
        <v>21</v>
      </c>
      <c r="D89" s="18"/>
      <c r="E89" s="18" t="s">
        <v>436</v>
      </c>
      <c r="F89" s="29" t="s">
        <v>437</v>
      </c>
      <c r="G89" s="9">
        <f t="shared" si="4"/>
        <v>135</v>
      </c>
      <c r="H89" s="28">
        <v>135</v>
      </c>
      <c r="I89" s="9"/>
      <c r="J89" s="9"/>
      <c r="K89" s="9"/>
      <c r="L89" s="33" t="s">
        <v>438</v>
      </c>
      <c r="M89" s="27" t="s">
        <v>439</v>
      </c>
      <c r="N89" s="36"/>
    </row>
    <row r="90" ht="102.75" customHeight="1" spans="1:14">
      <c r="A90" s="7">
        <v>55</v>
      </c>
      <c r="B90" s="18" t="s">
        <v>440</v>
      </c>
      <c r="C90" s="18" t="s">
        <v>21</v>
      </c>
      <c r="D90" s="18" t="s">
        <v>430</v>
      </c>
      <c r="E90" s="18" t="s">
        <v>441</v>
      </c>
      <c r="F90" s="27" t="s">
        <v>442</v>
      </c>
      <c r="G90" s="9">
        <f t="shared" si="4"/>
        <v>105</v>
      </c>
      <c r="H90" s="28">
        <v>105</v>
      </c>
      <c r="I90" s="9"/>
      <c r="J90" s="9"/>
      <c r="K90" s="9"/>
      <c r="L90" s="27" t="s">
        <v>433</v>
      </c>
      <c r="M90" s="27" t="s">
        <v>443</v>
      </c>
      <c r="N90" s="36"/>
    </row>
    <row r="91" ht="75.75" customHeight="1" spans="1:14">
      <c r="A91" s="7">
        <v>56</v>
      </c>
      <c r="B91" s="18" t="s">
        <v>444</v>
      </c>
      <c r="C91" s="18" t="s">
        <v>21</v>
      </c>
      <c r="D91" s="18"/>
      <c r="E91" s="18" t="s">
        <v>445</v>
      </c>
      <c r="F91" s="27" t="s">
        <v>446</v>
      </c>
      <c r="G91" s="9">
        <f t="shared" si="4"/>
        <v>85</v>
      </c>
      <c r="H91" s="28">
        <v>85</v>
      </c>
      <c r="I91" s="9"/>
      <c r="J91" s="9"/>
      <c r="K91" s="9"/>
      <c r="L91" s="27" t="s">
        <v>433</v>
      </c>
      <c r="M91" s="27" t="s">
        <v>447</v>
      </c>
      <c r="N91" s="36"/>
    </row>
    <row r="92" ht="321.75" customHeight="1" spans="1:14">
      <c r="A92" s="7">
        <v>57</v>
      </c>
      <c r="B92" s="18" t="s">
        <v>448</v>
      </c>
      <c r="C92" s="18" t="s">
        <v>21</v>
      </c>
      <c r="D92" s="29" t="s">
        <v>430</v>
      </c>
      <c r="E92" s="18" t="s">
        <v>449</v>
      </c>
      <c r="F92" s="27" t="s">
        <v>450</v>
      </c>
      <c r="G92" s="9">
        <f t="shared" si="4"/>
        <v>502</v>
      </c>
      <c r="H92" s="28">
        <v>502</v>
      </c>
      <c r="I92" s="9"/>
      <c r="J92" s="9"/>
      <c r="K92" s="9"/>
      <c r="L92" s="33" t="s">
        <v>451</v>
      </c>
      <c r="M92" s="27" t="s">
        <v>452</v>
      </c>
      <c r="N92" s="36"/>
    </row>
    <row r="93" ht="81" customHeight="1" spans="1:14">
      <c r="A93" s="12">
        <v>58</v>
      </c>
      <c r="B93" s="87" t="s">
        <v>453</v>
      </c>
      <c r="C93" s="14" t="s">
        <v>21</v>
      </c>
      <c r="D93" s="15" t="s">
        <v>52</v>
      </c>
      <c r="E93" s="14"/>
      <c r="F93" s="24"/>
      <c r="G93" s="9">
        <v>459.1</v>
      </c>
      <c r="H93" s="14">
        <v>459.1</v>
      </c>
      <c r="I93" s="9"/>
      <c r="J93" s="9"/>
      <c r="K93" s="9"/>
      <c r="L93" s="16" t="s">
        <v>377</v>
      </c>
      <c r="M93" s="16" t="s">
        <v>454</v>
      </c>
      <c r="N93" s="36"/>
    </row>
    <row r="94" ht="60" spans="1:14">
      <c r="A94" s="12">
        <v>59</v>
      </c>
      <c r="B94" s="14" t="s">
        <v>455</v>
      </c>
      <c r="C94" s="14" t="s">
        <v>21</v>
      </c>
      <c r="D94" s="15" t="s">
        <v>52</v>
      </c>
      <c r="E94" s="15" t="s">
        <v>456</v>
      </c>
      <c r="F94" s="25" t="s">
        <v>457</v>
      </c>
      <c r="G94" s="9">
        <f t="shared" si="4"/>
        <v>210</v>
      </c>
      <c r="H94" s="14">
        <v>210</v>
      </c>
      <c r="I94" s="9"/>
      <c r="J94" s="9"/>
      <c r="K94" s="9"/>
      <c r="L94" s="16" t="s">
        <v>377</v>
      </c>
      <c r="M94" s="16" t="s">
        <v>458</v>
      </c>
      <c r="N94" s="36"/>
    </row>
    <row r="95" ht="60" spans="1:14">
      <c r="A95" s="12"/>
      <c r="B95" s="14"/>
      <c r="C95" s="14"/>
      <c r="D95" s="15"/>
      <c r="E95" s="15" t="s">
        <v>459</v>
      </c>
      <c r="F95" s="25" t="s">
        <v>457</v>
      </c>
      <c r="G95" s="9">
        <f t="shared" si="4"/>
        <v>350</v>
      </c>
      <c r="H95" s="14">
        <v>350</v>
      </c>
      <c r="I95" s="9"/>
      <c r="J95" s="9"/>
      <c r="K95" s="9"/>
      <c r="L95" s="16" t="s">
        <v>377</v>
      </c>
      <c r="M95" s="16" t="s">
        <v>458</v>
      </c>
      <c r="N95" s="36"/>
    </row>
    <row r="96" ht="60" spans="1:14">
      <c r="A96" s="12"/>
      <c r="B96" s="14"/>
      <c r="C96" s="14"/>
      <c r="D96" s="15"/>
      <c r="E96" s="15" t="s">
        <v>460</v>
      </c>
      <c r="F96" s="25" t="s">
        <v>457</v>
      </c>
      <c r="G96" s="9">
        <f t="shared" si="4"/>
        <v>210</v>
      </c>
      <c r="H96" s="14">
        <v>210</v>
      </c>
      <c r="I96" s="9"/>
      <c r="J96" s="9"/>
      <c r="K96" s="9"/>
      <c r="L96" s="16" t="s">
        <v>377</v>
      </c>
      <c r="M96" s="16" t="s">
        <v>458</v>
      </c>
      <c r="N96" s="36"/>
    </row>
    <row r="97" ht="60" spans="1:14">
      <c r="A97" s="12"/>
      <c r="B97" s="14"/>
      <c r="C97" s="14"/>
      <c r="D97" s="15"/>
      <c r="E97" s="15" t="s">
        <v>461</v>
      </c>
      <c r="F97" s="25" t="s">
        <v>457</v>
      </c>
      <c r="G97" s="9">
        <f t="shared" si="4"/>
        <v>140</v>
      </c>
      <c r="H97" s="14">
        <v>140</v>
      </c>
      <c r="I97" s="9"/>
      <c r="J97" s="9"/>
      <c r="K97" s="9"/>
      <c r="L97" s="16" t="s">
        <v>377</v>
      </c>
      <c r="M97" s="16" t="s">
        <v>458</v>
      </c>
      <c r="N97" s="36"/>
    </row>
    <row r="98" ht="60" spans="1:14">
      <c r="A98" s="12"/>
      <c r="B98" s="14"/>
      <c r="C98" s="14"/>
      <c r="D98" s="15"/>
      <c r="E98" s="15" t="s">
        <v>462</v>
      </c>
      <c r="F98" s="25" t="s">
        <v>457</v>
      </c>
      <c r="G98" s="9">
        <f t="shared" si="4"/>
        <v>350</v>
      </c>
      <c r="H98" s="14">
        <v>350</v>
      </c>
      <c r="I98" s="9"/>
      <c r="J98" s="9"/>
      <c r="K98" s="9"/>
      <c r="L98" s="16" t="s">
        <v>377</v>
      </c>
      <c r="M98" s="16" t="s">
        <v>458</v>
      </c>
      <c r="N98" s="36"/>
    </row>
    <row r="99" ht="45" spans="1:14">
      <c r="A99" s="7">
        <v>60</v>
      </c>
      <c r="B99" s="56" t="s">
        <v>463</v>
      </c>
      <c r="C99" s="45" t="s">
        <v>21</v>
      </c>
      <c r="D99" s="45" t="s">
        <v>107</v>
      </c>
      <c r="E99" s="45" t="s">
        <v>464</v>
      </c>
      <c r="F99" s="56" t="s">
        <v>465</v>
      </c>
      <c r="G99" s="45">
        <v>60.4</v>
      </c>
      <c r="H99" s="45"/>
      <c r="I99" s="45"/>
      <c r="J99" s="45">
        <v>60.4</v>
      </c>
      <c r="K99" s="45"/>
      <c r="L99" s="61" t="s">
        <v>433</v>
      </c>
      <c r="M99" s="61" t="s">
        <v>466</v>
      </c>
      <c r="N99" s="61"/>
    </row>
    <row r="100" ht="45" spans="1:14">
      <c r="A100" s="7">
        <v>61</v>
      </c>
      <c r="B100" s="56" t="s">
        <v>463</v>
      </c>
      <c r="C100" s="45" t="s">
        <v>21</v>
      </c>
      <c r="D100" s="45" t="s">
        <v>109</v>
      </c>
      <c r="E100" s="45" t="s">
        <v>467</v>
      </c>
      <c r="F100" s="56" t="s">
        <v>468</v>
      </c>
      <c r="G100" s="45">
        <v>72.48</v>
      </c>
      <c r="H100" s="45"/>
      <c r="I100" s="45"/>
      <c r="J100" s="45">
        <v>72.48</v>
      </c>
      <c r="K100" s="45"/>
      <c r="L100" s="61" t="s">
        <v>433</v>
      </c>
      <c r="M100" s="61" t="s">
        <v>469</v>
      </c>
      <c r="N100" s="61"/>
    </row>
    <row r="101" ht="45" spans="1:14">
      <c r="A101" s="7">
        <v>62</v>
      </c>
      <c r="B101" s="56" t="s">
        <v>470</v>
      </c>
      <c r="C101" s="45" t="s">
        <v>21</v>
      </c>
      <c r="D101" s="45" t="s">
        <v>109</v>
      </c>
      <c r="E101" s="45" t="s">
        <v>471</v>
      </c>
      <c r="F101" s="56"/>
      <c r="G101" s="45">
        <v>50</v>
      </c>
      <c r="H101" s="45"/>
      <c r="I101" s="45"/>
      <c r="J101" s="45"/>
      <c r="K101" s="45">
        <v>50</v>
      </c>
      <c r="L101" s="61" t="s">
        <v>433</v>
      </c>
      <c r="M101" s="61" t="s">
        <v>472</v>
      </c>
      <c r="N101" s="61"/>
    </row>
    <row r="102" ht="30" spans="1:14">
      <c r="A102" s="7">
        <v>63</v>
      </c>
      <c r="B102" s="56" t="s">
        <v>473</v>
      </c>
      <c r="C102" s="45" t="s">
        <v>21</v>
      </c>
      <c r="D102" s="45" t="s">
        <v>101</v>
      </c>
      <c r="E102" s="45" t="s">
        <v>474</v>
      </c>
      <c r="F102" s="56" t="s">
        <v>475</v>
      </c>
      <c r="G102" s="45">
        <v>277.84</v>
      </c>
      <c r="H102" s="45"/>
      <c r="I102" s="45"/>
      <c r="J102" s="45">
        <v>277.84</v>
      </c>
      <c r="K102" s="45"/>
      <c r="L102" s="61" t="s">
        <v>433</v>
      </c>
      <c r="M102" s="61" t="s">
        <v>476</v>
      </c>
      <c r="N102" s="61"/>
    </row>
    <row r="103" ht="45" spans="1:14">
      <c r="A103" s="7">
        <v>64</v>
      </c>
      <c r="B103" s="56" t="s">
        <v>463</v>
      </c>
      <c r="C103" s="45" t="s">
        <v>21</v>
      </c>
      <c r="D103" s="45" t="s">
        <v>112</v>
      </c>
      <c r="E103" s="45" t="s">
        <v>477</v>
      </c>
      <c r="F103" s="56" t="s">
        <v>478</v>
      </c>
      <c r="G103" s="45">
        <v>72.48</v>
      </c>
      <c r="H103" s="45"/>
      <c r="I103" s="45"/>
      <c r="J103" s="45">
        <v>72.48</v>
      </c>
      <c r="K103" s="45"/>
      <c r="L103" s="61" t="s">
        <v>433</v>
      </c>
      <c r="M103" s="61" t="s">
        <v>479</v>
      </c>
      <c r="N103" s="61"/>
    </row>
    <row r="104" ht="45" spans="1:14">
      <c r="A104" s="12">
        <v>65</v>
      </c>
      <c r="B104" s="39" t="s">
        <v>480</v>
      </c>
      <c r="C104" s="40" t="s">
        <v>21</v>
      </c>
      <c r="D104" s="40" t="s">
        <v>481</v>
      </c>
      <c r="E104" s="40"/>
      <c r="F104" s="39" t="s">
        <v>482</v>
      </c>
      <c r="G104" s="40">
        <f>H104+I104+J104+K104</f>
        <v>535</v>
      </c>
      <c r="H104" s="40"/>
      <c r="I104" s="40">
        <v>535</v>
      </c>
      <c r="J104" s="40"/>
      <c r="K104" s="40"/>
      <c r="L104" s="59" t="s">
        <v>483</v>
      </c>
      <c r="M104" s="60" t="s">
        <v>155</v>
      </c>
      <c r="N104" s="59"/>
    </row>
    <row r="105" s="65" customFormat="1" ht="24" customHeight="1" spans="1:14">
      <c r="A105" s="66" t="s">
        <v>156</v>
      </c>
      <c r="B105" s="88" t="s">
        <v>157</v>
      </c>
      <c r="C105" s="67"/>
      <c r="D105" s="67"/>
      <c r="E105" s="67"/>
      <c r="F105" s="88"/>
      <c r="G105" s="67">
        <f>SUM(G106:G111)</f>
        <v>4450.3</v>
      </c>
      <c r="H105" s="67">
        <f>SUM(H106:H111)</f>
        <v>2899</v>
      </c>
      <c r="I105" s="67">
        <f>SUM(I106:I111)</f>
        <v>324.3</v>
      </c>
      <c r="J105" s="67">
        <f>SUM(J106:J111)</f>
        <v>0</v>
      </c>
      <c r="K105" s="67">
        <f>SUM(K106:K111)</f>
        <v>1227</v>
      </c>
      <c r="L105" s="85"/>
      <c r="M105" s="85"/>
      <c r="N105" s="85"/>
    </row>
    <row r="106" ht="45" spans="1:14">
      <c r="A106" s="12">
        <v>66</v>
      </c>
      <c r="B106" s="44" t="s">
        <v>484</v>
      </c>
      <c r="C106" s="43" t="s">
        <v>21</v>
      </c>
      <c r="D106" s="43" t="s">
        <v>485</v>
      </c>
      <c r="E106" s="43" t="s">
        <v>486</v>
      </c>
      <c r="F106" s="44" t="s">
        <v>487</v>
      </c>
      <c r="G106" s="9">
        <f t="shared" ref="G106:G108" si="5">H106+I106+J106+K106</f>
        <v>630</v>
      </c>
      <c r="H106" s="45">
        <v>630</v>
      </c>
      <c r="I106" s="45"/>
      <c r="J106" s="45"/>
      <c r="K106" s="45"/>
      <c r="L106" s="43" t="s">
        <v>297</v>
      </c>
      <c r="M106" s="44" t="s">
        <v>488</v>
      </c>
      <c r="N106" s="61"/>
    </row>
    <row r="107" ht="165" spans="1:14">
      <c r="A107" s="12">
        <v>67</v>
      </c>
      <c r="B107" s="44" t="s">
        <v>489</v>
      </c>
      <c r="C107" s="43" t="s">
        <v>21</v>
      </c>
      <c r="D107" s="43" t="s">
        <v>485</v>
      </c>
      <c r="E107" s="43" t="s">
        <v>490</v>
      </c>
      <c r="F107" s="44" t="s">
        <v>491</v>
      </c>
      <c r="G107" s="9">
        <f t="shared" si="5"/>
        <v>770</v>
      </c>
      <c r="H107" s="45">
        <v>770</v>
      </c>
      <c r="I107" s="45"/>
      <c r="J107" s="45"/>
      <c r="K107" s="45"/>
      <c r="L107" s="43" t="s">
        <v>297</v>
      </c>
      <c r="M107" s="44" t="s">
        <v>492</v>
      </c>
      <c r="N107" s="61"/>
    </row>
    <row r="108" ht="92.25" customHeight="1" spans="1:14">
      <c r="A108" s="12">
        <v>68</v>
      </c>
      <c r="B108" s="44" t="s">
        <v>493</v>
      </c>
      <c r="C108" s="45"/>
      <c r="D108" s="45" t="s">
        <v>485</v>
      </c>
      <c r="E108" s="45" t="s">
        <v>494</v>
      </c>
      <c r="F108" s="56" t="s">
        <v>495</v>
      </c>
      <c r="G108" s="9">
        <f t="shared" si="5"/>
        <v>1014.3</v>
      </c>
      <c r="H108" s="45">
        <v>690</v>
      </c>
      <c r="I108" s="45">
        <v>324.3</v>
      </c>
      <c r="J108" s="45"/>
      <c r="K108" s="45"/>
      <c r="L108" s="43" t="s">
        <v>297</v>
      </c>
      <c r="M108" s="43" t="s">
        <v>496</v>
      </c>
      <c r="N108" s="61"/>
    </row>
    <row r="109" ht="150" spans="1:14">
      <c r="A109" s="7">
        <v>69</v>
      </c>
      <c r="B109" s="56" t="s">
        <v>497</v>
      </c>
      <c r="C109" s="45" t="s">
        <v>21</v>
      </c>
      <c r="D109" s="45" t="s">
        <v>485</v>
      </c>
      <c r="E109" s="45" t="s">
        <v>124</v>
      </c>
      <c r="F109" s="56" t="s">
        <v>498</v>
      </c>
      <c r="G109" s="45">
        <v>1227</v>
      </c>
      <c r="H109" s="45"/>
      <c r="I109" s="45"/>
      <c r="J109" s="45"/>
      <c r="K109" s="45">
        <v>1227</v>
      </c>
      <c r="L109" s="61" t="s">
        <v>499</v>
      </c>
      <c r="M109" s="61" t="s">
        <v>500</v>
      </c>
      <c r="N109" s="61"/>
    </row>
    <row r="110" ht="60" spans="1:14">
      <c r="A110" s="12">
        <v>70</v>
      </c>
      <c r="B110" s="44" t="s">
        <v>501</v>
      </c>
      <c r="C110" s="43" t="s">
        <v>177</v>
      </c>
      <c r="D110" s="43" t="s">
        <v>485</v>
      </c>
      <c r="E110" s="43" t="s">
        <v>66</v>
      </c>
      <c r="F110" s="43" t="s">
        <v>502</v>
      </c>
      <c r="G110" s="9">
        <f>H110+I110+J110+K110</f>
        <v>800</v>
      </c>
      <c r="H110" s="45">
        <v>800</v>
      </c>
      <c r="I110" s="45"/>
      <c r="J110" s="45"/>
      <c r="K110" s="45"/>
      <c r="L110" s="43" t="s">
        <v>503</v>
      </c>
      <c r="M110" s="43" t="s">
        <v>504</v>
      </c>
      <c r="N110" s="61"/>
    </row>
    <row r="111" ht="90" spans="1:14">
      <c r="A111" s="7">
        <v>71</v>
      </c>
      <c r="B111" s="56" t="s">
        <v>505</v>
      </c>
      <c r="C111" s="45" t="s">
        <v>177</v>
      </c>
      <c r="D111" s="45" t="s">
        <v>485</v>
      </c>
      <c r="E111" s="45" t="s">
        <v>506</v>
      </c>
      <c r="F111" s="56" t="s">
        <v>507</v>
      </c>
      <c r="G111" s="45">
        <v>9</v>
      </c>
      <c r="H111" s="45">
        <v>9</v>
      </c>
      <c r="I111" s="45"/>
      <c r="J111" s="45"/>
      <c r="K111" s="45"/>
      <c r="L111" s="61" t="s">
        <v>508</v>
      </c>
      <c r="M111" s="61" t="s">
        <v>509</v>
      </c>
      <c r="N111" s="61"/>
    </row>
    <row r="112" s="65" customFormat="1" ht="24" customHeight="1" spans="1:14">
      <c r="A112" s="66" t="s">
        <v>168</v>
      </c>
      <c r="B112" s="89" t="s">
        <v>169</v>
      </c>
      <c r="C112" s="78"/>
      <c r="D112" s="78"/>
      <c r="E112" s="78"/>
      <c r="F112" s="78"/>
      <c r="G112" s="67">
        <f>SUM(G113:G114)</f>
        <v>140.48</v>
      </c>
      <c r="H112" s="67">
        <f>SUM(H113:H114)</f>
        <v>75</v>
      </c>
      <c r="I112" s="67">
        <f>SUM(I113:I114)</f>
        <v>26</v>
      </c>
      <c r="J112" s="67">
        <f>SUM(J113:J114)</f>
        <v>39.48</v>
      </c>
      <c r="K112" s="67">
        <f>SUM(K113:K114)</f>
        <v>0</v>
      </c>
      <c r="L112" s="78"/>
      <c r="M112" s="78"/>
      <c r="N112" s="85"/>
    </row>
    <row r="113" ht="75" spans="1:14">
      <c r="A113" s="7">
        <v>72</v>
      </c>
      <c r="B113" s="50" t="s">
        <v>170</v>
      </c>
      <c r="C113" s="47" t="s">
        <v>21</v>
      </c>
      <c r="D113" s="47" t="s">
        <v>510</v>
      </c>
      <c r="E113" s="43" t="s">
        <v>511</v>
      </c>
      <c r="F113" s="50" t="s">
        <v>512</v>
      </c>
      <c r="G113" s="9">
        <f>H113+I113+J113+K113</f>
        <v>101</v>
      </c>
      <c r="H113" s="45">
        <v>75</v>
      </c>
      <c r="I113" s="45">
        <v>26</v>
      </c>
      <c r="J113" s="45"/>
      <c r="K113" s="45"/>
      <c r="L113" s="43" t="s">
        <v>513</v>
      </c>
      <c r="M113" s="42" t="s">
        <v>514</v>
      </c>
      <c r="N113" s="61"/>
    </row>
    <row r="114" ht="45" spans="1:14">
      <c r="A114" s="12">
        <v>73</v>
      </c>
      <c r="B114" s="56" t="s">
        <v>515</v>
      </c>
      <c r="C114" s="45" t="s">
        <v>516</v>
      </c>
      <c r="D114" s="45" t="s">
        <v>510</v>
      </c>
      <c r="E114" s="45" t="s">
        <v>81</v>
      </c>
      <c r="F114" s="56" t="s">
        <v>517</v>
      </c>
      <c r="G114" s="45">
        <v>39.48</v>
      </c>
      <c r="H114" s="45"/>
      <c r="I114" s="45"/>
      <c r="J114" s="45">
        <v>39.48</v>
      </c>
      <c r="K114" s="45"/>
      <c r="L114" s="61" t="s">
        <v>297</v>
      </c>
      <c r="M114" s="61" t="s">
        <v>518</v>
      </c>
      <c r="N114" s="61"/>
    </row>
    <row r="115" s="65" customFormat="1" ht="23.1" customHeight="1" spans="1:14">
      <c r="A115" s="66" t="s">
        <v>174</v>
      </c>
      <c r="B115" s="88" t="s">
        <v>175</v>
      </c>
      <c r="C115" s="67"/>
      <c r="D115" s="67"/>
      <c r="E115" s="67"/>
      <c r="F115" s="88"/>
      <c r="G115" s="67">
        <f>SUM(G116:G120)</f>
        <v>5580</v>
      </c>
      <c r="H115" s="67">
        <f>SUM(H116:H120)</f>
        <v>1821</v>
      </c>
      <c r="I115" s="67">
        <f>SUM(I116:I120)</f>
        <v>2443</v>
      </c>
      <c r="J115" s="67">
        <f>SUM(J116:J120)</f>
        <v>500</v>
      </c>
      <c r="K115" s="67">
        <f>SUM(K116:K120)</f>
        <v>816</v>
      </c>
      <c r="L115" s="85"/>
      <c r="M115" s="85"/>
      <c r="N115" s="85"/>
    </row>
    <row r="116" ht="45" spans="1:14">
      <c r="A116" s="7">
        <v>74</v>
      </c>
      <c r="B116" s="16" t="s">
        <v>519</v>
      </c>
      <c r="C116" s="14" t="s">
        <v>177</v>
      </c>
      <c r="D116" s="15" t="s">
        <v>520</v>
      </c>
      <c r="E116" s="15" t="s">
        <v>521</v>
      </c>
      <c r="F116" s="15" t="s">
        <v>522</v>
      </c>
      <c r="G116" s="9">
        <f>H116+I116+J116+K116</f>
        <v>52</v>
      </c>
      <c r="H116" s="14">
        <v>52</v>
      </c>
      <c r="I116" s="14"/>
      <c r="J116" s="9"/>
      <c r="K116" s="9"/>
      <c r="L116" s="16" t="s">
        <v>523</v>
      </c>
      <c r="M116" s="13" t="s">
        <v>524</v>
      </c>
      <c r="N116" s="15" t="s">
        <v>525</v>
      </c>
    </row>
    <row r="117" ht="45" spans="1:14">
      <c r="A117" s="7">
        <v>75</v>
      </c>
      <c r="B117" s="16" t="s">
        <v>526</v>
      </c>
      <c r="C117" s="14" t="s">
        <v>177</v>
      </c>
      <c r="D117" s="15" t="s">
        <v>520</v>
      </c>
      <c r="E117" s="15" t="s">
        <v>527</v>
      </c>
      <c r="F117" s="15" t="s">
        <v>528</v>
      </c>
      <c r="G117" s="9">
        <f>H117+I117+J117+K117</f>
        <v>47</v>
      </c>
      <c r="H117" s="14">
        <v>47</v>
      </c>
      <c r="I117" s="14"/>
      <c r="J117" s="9"/>
      <c r="K117" s="9"/>
      <c r="L117" s="16" t="s">
        <v>523</v>
      </c>
      <c r="M117" s="13"/>
      <c r="N117" s="15" t="s">
        <v>525</v>
      </c>
    </row>
    <row r="118" ht="45" spans="1:14">
      <c r="A118" s="7">
        <v>76</v>
      </c>
      <c r="B118" s="16" t="s">
        <v>529</v>
      </c>
      <c r="C118" s="14" t="s">
        <v>177</v>
      </c>
      <c r="D118" s="15" t="s">
        <v>520</v>
      </c>
      <c r="E118" s="15" t="s">
        <v>77</v>
      </c>
      <c r="F118" s="15" t="s">
        <v>530</v>
      </c>
      <c r="G118" s="9">
        <f>H118+I118+J118+K118</f>
        <v>15</v>
      </c>
      <c r="H118" s="14">
        <v>15</v>
      </c>
      <c r="I118" s="14"/>
      <c r="J118" s="9"/>
      <c r="K118" s="9"/>
      <c r="L118" s="16" t="s">
        <v>523</v>
      </c>
      <c r="M118" s="13"/>
      <c r="N118" s="15" t="s">
        <v>525</v>
      </c>
    </row>
    <row r="119" ht="45" spans="1:14">
      <c r="A119" s="7">
        <v>77</v>
      </c>
      <c r="B119" s="16" t="s">
        <v>531</v>
      </c>
      <c r="C119" s="14" t="s">
        <v>177</v>
      </c>
      <c r="D119" s="15" t="s">
        <v>520</v>
      </c>
      <c r="E119" s="15" t="s">
        <v>77</v>
      </c>
      <c r="F119" s="15" t="s">
        <v>532</v>
      </c>
      <c r="G119" s="9">
        <f>H119+I119+J119+K119</f>
        <v>11</v>
      </c>
      <c r="H119" s="14">
        <v>11</v>
      </c>
      <c r="I119" s="14"/>
      <c r="J119" s="9"/>
      <c r="K119" s="9"/>
      <c r="L119" s="16" t="s">
        <v>523</v>
      </c>
      <c r="M119" s="13"/>
      <c r="N119" s="15" t="s">
        <v>525</v>
      </c>
    </row>
    <row r="120" ht="230.25" customHeight="1" spans="1:14">
      <c r="A120" s="7">
        <v>78</v>
      </c>
      <c r="B120" s="52" t="s">
        <v>533</v>
      </c>
      <c r="C120" s="9" t="s">
        <v>177</v>
      </c>
      <c r="D120" s="15" t="s">
        <v>520</v>
      </c>
      <c r="E120" s="9" t="s">
        <v>66</v>
      </c>
      <c r="F120" s="52" t="s">
        <v>534</v>
      </c>
      <c r="G120" s="9">
        <f>H120+I120+J120+K120</f>
        <v>5455</v>
      </c>
      <c r="H120" s="40">
        <v>1696</v>
      </c>
      <c r="I120" s="40">
        <v>2443</v>
      </c>
      <c r="J120" s="40">
        <v>500</v>
      </c>
      <c r="K120" s="40">
        <v>816</v>
      </c>
      <c r="L120" s="60" t="s">
        <v>523</v>
      </c>
      <c r="M120" s="16" t="s">
        <v>535</v>
      </c>
      <c r="N120" s="36"/>
    </row>
    <row r="121" s="65" customFormat="1" ht="32.1" customHeight="1" spans="1:14">
      <c r="A121" s="66" t="s">
        <v>194</v>
      </c>
      <c r="B121" s="88" t="s">
        <v>195</v>
      </c>
      <c r="C121" s="67"/>
      <c r="D121" s="78"/>
      <c r="E121" s="67"/>
      <c r="F121" s="88"/>
      <c r="G121" s="67">
        <f>SUM(G122:G1330)</f>
        <v>1871.23</v>
      </c>
      <c r="H121" s="67">
        <f>SUM(H122:H1330)</f>
        <v>0</v>
      </c>
      <c r="I121" s="67">
        <f>SUM(I122:I1330)</f>
        <v>435</v>
      </c>
      <c r="J121" s="67">
        <f>SUM(J122:J1330)</f>
        <v>429.23</v>
      </c>
      <c r="K121" s="67">
        <f>SUM(K122:K1330)</f>
        <v>1007</v>
      </c>
      <c r="L121" s="91"/>
      <c r="M121" s="46"/>
      <c r="N121" s="85"/>
    </row>
    <row r="122" ht="90" spans="1:14">
      <c r="A122" s="7">
        <v>79</v>
      </c>
      <c r="B122" s="56" t="s">
        <v>536</v>
      </c>
      <c r="C122" s="45" t="s">
        <v>21</v>
      </c>
      <c r="D122" s="45" t="s">
        <v>537</v>
      </c>
      <c r="E122" s="45" t="s">
        <v>124</v>
      </c>
      <c r="F122" s="56" t="s">
        <v>538</v>
      </c>
      <c r="G122" s="45">
        <v>3</v>
      </c>
      <c r="H122" s="45"/>
      <c r="I122" s="45"/>
      <c r="J122" s="45">
        <v>3</v>
      </c>
      <c r="K122" s="45"/>
      <c r="L122" s="61" t="s">
        <v>433</v>
      </c>
      <c r="M122" s="61" t="s">
        <v>539</v>
      </c>
      <c r="N122" s="61"/>
    </row>
    <row r="123" ht="30" spans="1:14">
      <c r="A123" s="7">
        <v>80</v>
      </c>
      <c r="B123" s="56" t="s">
        <v>209</v>
      </c>
      <c r="C123" s="45"/>
      <c r="D123" s="45" t="s">
        <v>210</v>
      </c>
      <c r="E123" s="45" t="s">
        <v>124</v>
      </c>
      <c r="F123" s="56" t="s">
        <v>540</v>
      </c>
      <c r="G123" s="45">
        <v>307.11</v>
      </c>
      <c r="H123" s="45"/>
      <c r="I123" s="45"/>
      <c r="J123" s="45">
        <v>307.11</v>
      </c>
      <c r="K123" s="45"/>
      <c r="L123" s="61" t="s">
        <v>541</v>
      </c>
      <c r="M123" s="61" t="s">
        <v>542</v>
      </c>
      <c r="N123" s="61"/>
    </row>
    <row r="124" ht="60" spans="1:14">
      <c r="A124" s="7">
        <v>81</v>
      </c>
      <c r="B124" s="56" t="s">
        <v>543</v>
      </c>
      <c r="C124" s="45" t="s">
        <v>21</v>
      </c>
      <c r="D124" s="45" t="s">
        <v>544</v>
      </c>
      <c r="E124" s="45" t="s">
        <v>124</v>
      </c>
      <c r="F124" s="56" t="s">
        <v>545</v>
      </c>
      <c r="G124" s="45">
        <v>39.37</v>
      </c>
      <c r="H124" s="45"/>
      <c r="I124" s="45"/>
      <c r="J124" s="45">
        <v>39.37</v>
      </c>
      <c r="K124" s="45"/>
      <c r="L124" s="61" t="s">
        <v>297</v>
      </c>
      <c r="M124" s="61" t="s">
        <v>546</v>
      </c>
      <c r="N124" s="61"/>
    </row>
    <row r="125" ht="30" spans="1:14">
      <c r="A125" s="7">
        <v>82</v>
      </c>
      <c r="B125" s="56" t="s">
        <v>547</v>
      </c>
      <c r="C125" s="45" t="s">
        <v>21</v>
      </c>
      <c r="D125" s="45" t="s">
        <v>544</v>
      </c>
      <c r="E125" s="45" t="s">
        <v>124</v>
      </c>
      <c r="F125" s="56" t="s">
        <v>548</v>
      </c>
      <c r="G125" s="45">
        <v>4.63</v>
      </c>
      <c r="H125" s="45"/>
      <c r="I125" s="45"/>
      <c r="J125" s="45">
        <v>4.63</v>
      </c>
      <c r="K125" s="45"/>
      <c r="L125" s="61" t="s">
        <v>297</v>
      </c>
      <c r="M125" s="61" t="s">
        <v>549</v>
      </c>
      <c r="N125" s="61"/>
    </row>
    <row r="126" ht="30" spans="1:14">
      <c r="A126" s="7">
        <v>83</v>
      </c>
      <c r="B126" s="56" t="s">
        <v>550</v>
      </c>
      <c r="C126" s="45" t="s">
        <v>21</v>
      </c>
      <c r="D126" s="45" t="s">
        <v>544</v>
      </c>
      <c r="E126" s="45" t="s">
        <v>124</v>
      </c>
      <c r="F126" s="56" t="s">
        <v>551</v>
      </c>
      <c r="G126" s="45">
        <v>0.71</v>
      </c>
      <c r="H126" s="45"/>
      <c r="I126" s="45"/>
      <c r="J126" s="45">
        <v>0.71</v>
      </c>
      <c r="K126" s="45"/>
      <c r="L126" s="61" t="s">
        <v>297</v>
      </c>
      <c r="M126" s="61" t="s">
        <v>205</v>
      </c>
      <c r="N126" s="61"/>
    </row>
    <row r="127" ht="33.95" customHeight="1" spans="1:14">
      <c r="A127" s="7">
        <v>84</v>
      </c>
      <c r="B127" s="56" t="s">
        <v>552</v>
      </c>
      <c r="C127" s="45" t="s">
        <v>21</v>
      </c>
      <c r="D127" s="45" t="s">
        <v>553</v>
      </c>
      <c r="E127" s="45" t="s">
        <v>124</v>
      </c>
      <c r="F127" s="56" t="s">
        <v>554</v>
      </c>
      <c r="G127" s="45">
        <v>1.84</v>
      </c>
      <c r="H127" s="45"/>
      <c r="I127" s="45"/>
      <c r="J127" s="45">
        <v>1.84</v>
      </c>
      <c r="K127" s="45"/>
      <c r="L127" s="61" t="s">
        <v>297</v>
      </c>
      <c r="M127" s="61" t="s">
        <v>555</v>
      </c>
      <c r="N127" s="61"/>
    </row>
    <row r="128" ht="27.95" customHeight="1" spans="1:14">
      <c r="A128" s="12">
        <v>85</v>
      </c>
      <c r="B128" s="56" t="s">
        <v>556</v>
      </c>
      <c r="C128" s="45" t="s">
        <v>557</v>
      </c>
      <c r="D128" s="45" t="s">
        <v>553</v>
      </c>
      <c r="E128" s="45" t="s">
        <v>558</v>
      </c>
      <c r="F128" s="56" t="s">
        <v>559</v>
      </c>
      <c r="G128" s="45">
        <v>33</v>
      </c>
      <c r="H128" s="45"/>
      <c r="I128" s="45"/>
      <c r="J128" s="45">
        <v>33</v>
      </c>
      <c r="K128" s="45"/>
      <c r="L128" s="61" t="s">
        <v>297</v>
      </c>
      <c r="M128" s="61" t="s">
        <v>560</v>
      </c>
      <c r="N128" s="61"/>
    </row>
    <row r="129" ht="36" customHeight="1" spans="1:14">
      <c r="A129" s="12">
        <v>86</v>
      </c>
      <c r="B129" s="56" t="s">
        <v>561</v>
      </c>
      <c r="C129" s="56" t="s">
        <v>21</v>
      </c>
      <c r="D129" s="56" t="s">
        <v>553</v>
      </c>
      <c r="E129" s="56" t="s">
        <v>331</v>
      </c>
      <c r="F129" s="56" t="s">
        <v>562</v>
      </c>
      <c r="G129" s="45">
        <v>12.5</v>
      </c>
      <c r="H129" s="45"/>
      <c r="I129" s="45"/>
      <c r="J129" s="45">
        <v>12.5</v>
      </c>
      <c r="K129" s="45"/>
      <c r="L129" s="61" t="s">
        <v>297</v>
      </c>
      <c r="M129" s="61" t="s">
        <v>563</v>
      </c>
      <c r="N129" s="61"/>
    </row>
    <row r="130" ht="30" spans="1:14">
      <c r="A130" s="12">
        <v>87</v>
      </c>
      <c r="B130" s="56" t="s">
        <v>221</v>
      </c>
      <c r="C130" s="45" t="s">
        <v>21</v>
      </c>
      <c r="D130" s="45" t="s">
        <v>226</v>
      </c>
      <c r="E130" s="45" t="s">
        <v>124</v>
      </c>
      <c r="F130" s="56" t="s">
        <v>564</v>
      </c>
      <c r="G130" s="45">
        <v>27.07</v>
      </c>
      <c r="H130" s="45"/>
      <c r="I130" s="45"/>
      <c r="J130" s="45">
        <v>27.07</v>
      </c>
      <c r="K130" s="45"/>
      <c r="L130" s="61" t="s">
        <v>297</v>
      </c>
      <c r="M130" s="61" t="s">
        <v>565</v>
      </c>
      <c r="N130" s="61"/>
    </row>
    <row r="131" ht="30" spans="1:14">
      <c r="A131" s="12">
        <v>88</v>
      </c>
      <c r="B131" s="56" t="s">
        <v>566</v>
      </c>
      <c r="C131" s="45"/>
      <c r="D131" s="45" t="s">
        <v>567</v>
      </c>
      <c r="E131" s="45" t="s">
        <v>124</v>
      </c>
      <c r="F131" s="56" t="s">
        <v>568</v>
      </c>
      <c r="G131" s="45">
        <v>72</v>
      </c>
      <c r="H131" s="45"/>
      <c r="I131" s="45"/>
      <c r="J131" s="45"/>
      <c r="K131" s="45">
        <v>72</v>
      </c>
      <c r="L131" s="61" t="s">
        <v>297</v>
      </c>
      <c r="M131" s="61" t="s">
        <v>569</v>
      </c>
      <c r="N131" s="61"/>
    </row>
    <row r="132" ht="36" customHeight="1" spans="1:14">
      <c r="A132" s="12">
        <v>89</v>
      </c>
      <c r="B132" s="56" t="s">
        <v>570</v>
      </c>
      <c r="C132" s="45" t="s">
        <v>21</v>
      </c>
      <c r="D132" s="45" t="s">
        <v>571</v>
      </c>
      <c r="E132" s="45" t="s">
        <v>124</v>
      </c>
      <c r="F132" s="56" t="s">
        <v>572</v>
      </c>
      <c r="G132" s="45">
        <v>500</v>
      </c>
      <c r="H132" s="45"/>
      <c r="I132" s="45"/>
      <c r="J132" s="45"/>
      <c r="K132" s="45">
        <v>500</v>
      </c>
      <c r="L132" s="56" t="s">
        <v>297</v>
      </c>
      <c r="M132" s="61"/>
      <c r="N132" s="61"/>
    </row>
    <row r="133" ht="44.1" customHeight="1" spans="1:14">
      <c r="A133" s="12">
        <v>90</v>
      </c>
      <c r="B133" s="56" t="s">
        <v>573</v>
      </c>
      <c r="C133" s="45" t="s">
        <v>21</v>
      </c>
      <c r="D133" s="45" t="s">
        <v>333</v>
      </c>
      <c r="E133" s="45" t="s">
        <v>574</v>
      </c>
      <c r="F133" s="56" t="s">
        <v>575</v>
      </c>
      <c r="G133" s="45">
        <v>870</v>
      </c>
      <c r="H133" s="45"/>
      <c r="I133" s="45">
        <v>435</v>
      </c>
      <c r="J133" s="45"/>
      <c r="K133" s="45">
        <v>435</v>
      </c>
      <c r="L133" s="61"/>
      <c r="M133" s="61" t="s">
        <v>576</v>
      </c>
      <c r="N133" s="61"/>
    </row>
  </sheetData>
  <mergeCells count="63">
    <mergeCell ref="A2:N2"/>
    <mergeCell ref="M3:N3"/>
    <mergeCell ref="G4:K4"/>
    <mergeCell ref="A4:A5"/>
    <mergeCell ref="A48:A50"/>
    <mergeCell ref="A52:A53"/>
    <mergeCell ref="A54:A57"/>
    <mergeCell ref="A62:A64"/>
    <mergeCell ref="A66:A70"/>
    <mergeCell ref="A72:A74"/>
    <mergeCell ref="A75:A76"/>
    <mergeCell ref="A77:A78"/>
    <mergeCell ref="A79:A83"/>
    <mergeCell ref="A94:A98"/>
    <mergeCell ref="B4:B5"/>
    <mergeCell ref="B49:B50"/>
    <mergeCell ref="B52:B55"/>
    <mergeCell ref="B56:B57"/>
    <mergeCell ref="B59:B61"/>
    <mergeCell ref="B62:B64"/>
    <mergeCell ref="B65:B71"/>
    <mergeCell ref="B72:B74"/>
    <mergeCell ref="B75:B76"/>
    <mergeCell ref="B79:B83"/>
    <mergeCell ref="B84:B85"/>
    <mergeCell ref="B94:B98"/>
    <mergeCell ref="C4:C5"/>
    <mergeCell ref="C49:C50"/>
    <mergeCell ref="C52:C57"/>
    <mergeCell ref="C59:C61"/>
    <mergeCell ref="C62:C63"/>
    <mergeCell ref="C66:C71"/>
    <mergeCell ref="C72:C74"/>
    <mergeCell ref="C75:C76"/>
    <mergeCell ref="C79:C83"/>
    <mergeCell ref="C94:C98"/>
    <mergeCell ref="D4:D5"/>
    <mergeCell ref="D49:D50"/>
    <mergeCell ref="D52:D55"/>
    <mergeCell ref="D56:D57"/>
    <mergeCell ref="D59:D61"/>
    <mergeCell ref="D62:D64"/>
    <mergeCell ref="D65:D71"/>
    <mergeCell ref="D72:D78"/>
    <mergeCell ref="D79:D84"/>
    <mergeCell ref="D88:D89"/>
    <mergeCell ref="D90:D91"/>
    <mergeCell ref="D94:D98"/>
    <mergeCell ref="E4:E5"/>
    <mergeCell ref="E49:E50"/>
    <mergeCell ref="E52:E53"/>
    <mergeCell ref="E54:E57"/>
    <mergeCell ref="E62:E64"/>
    <mergeCell ref="E66:E70"/>
    <mergeCell ref="E72:E74"/>
    <mergeCell ref="E75:E76"/>
    <mergeCell ref="E77:E78"/>
    <mergeCell ref="E79:E83"/>
    <mergeCell ref="F4:F5"/>
    <mergeCell ref="L4:L5"/>
    <mergeCell ref="M4:M5"/>
    <mergeCell ref="M116:M119"/>
    <mergeCell ref="N4:N5"/>
  </mergeCells>
  <pageMargins left="0.313888888888889" right="0.31388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
  <sheetViews>
    <sheetView tabSelected="1" zoomScale="110" zoomScaleNormal="110" topLeftCell="A55" workbookViewId="0">
      <selection activeCell="T61" sqref="T61"/>
    </sheetView>
  </sheetViews>
  <sheetFormatPr defaultColWidth="9" defaultRowHeight="15"/>
  <cols>
    <col min="1" max="1" width="4.75" style="1" customWidth="1"/>
    <col min="2" max="2" width="15.875" style="2" customWidth="1"/>
    <col min="3" max="3" width="5.75" style="3" customWidth="1"/>
    <col min="4" max="4" width="9" style="3"/>
    <col min="5" max="5" width="12.75" style="3" customWidth="1"/>
    <col min="6" max="6" width="29" style="2" customWidth="1"/>
    <col min="7" max="8" width="7.75" style="3" customWidth="1"/>
    <col min="9" max="9" width="5.5" style="3" customWidth="1"/>
    <col min="10" max="10" width="4.875" style="3" customWidth="1"/>
    <col min="11" max="11" width="4.75" style="3" customWidth="1"/>
    <col min="12" max="12" width="14.125" style="4" customWidth="1"/>
    <col min="13" max="13" width="13.5" style="4" customWidth="1"/>
    <col min="14" max="14" width="7.5" style="4" customWidth="1"/>
    <col min="15" max="15" width="9" style="63"/>
    <col min="16" max="16384" width="9" style="5"/>
  </cols>
  <sheetData>
    <row r="1" spans="1:1">
      <c r="A1" s="1" t="s">
        <v>577</v>
      </c>
    </row>
    <row r="2" ht="23.25" spans="1:14">
      <c r="A2" s="6" t="s">
        <v>237</v>
      </c>
      <c r="B2" s="6"/>
      <c r="C2" s="6"/>
      <c r="D2" s="6"/>
      <c r="E2" s="6"/>
      <c r="F2" s="6"/>
      <c r="G2" s="6"/>
      <c r="H2" s="6"/>
      <c r="I2" s="6"/>
      <c r="J2" s="6"/>
      <c r="K2" s="6"/>
      <c r="L2" s="6"/>
      <c r="M2" s="6"/>
      <c r="N2" s="6"/>
    </row>
    <row r="3" spans="12:14">
      <c r="L3" s="3"/>
      <c r="M3" s="35" t="s">
        <v>2</v>
      </c>
      <c r="N3" s="35"/>
    </row>
    <row r="4" spans="1:16">
      <c r="A4" s="7" t="s">
        <v>3</v>
      </c>
      <c r="B4" s="8" t="s">
        <v>4</v>
      </c>
      <c r="C4" s="9" t="s">
        <v>5</v>
      </c>
      <c r="D4" s="9" t="s">
        <v>6</v>
      </c>
      <c r="E4" s="9" t="s">
        <v>7</v>
      </c>
      <c r="F4" s="8" t="s">
        <v>8</v>
      </c>
      <c r="G4" s="9" t="s">
        <v>238</v>
      </c>
      <c r="H4" s="9"/>
      <c r="I4" s="9"/>
      <c r="J4" s="9"/>
      <c r="K4" s="9"/>
      <c r="L4" s="9" t="s">
        <v>10</v>
      </c>
      <c r="M4" s="9" t="s">
        <v>11</v>
      </c>
      <c r="N4" s="9" t="s">
        <v>578</v>
      </c>
      <c r="O4" s="9" t="s">
        <v>579</v>
      </c>
      <c r="P4" s="9" t="s">
        <v>580</v>
      </c>
    </row>
    <row r="5" ht="24.75" customHeight="1" spans="1:16">
      <c r="A5" s="7"/>
      <c r="B5" s="10"/>
      <c r="C5" s="9"/>
      <c r="D5" s="9"/>
      <c r="E5" s="9"/>
      <c r="F5" s="10"/>
      <c r="G5" s="9" t="s">
        <v>12</v>
      </c>
      <c r="H5" s="9" t="s">
        <v>13</v>
      </c>
      <c r="I5" s="9" t="s">
        <v>14</v>
      </c>
      <c r="J5" s="9" t="s">
        <v>15</v>
      </c>
      <c r="K5" s="9" t="s">
        <v>16</v>
      </c>
      <c r="L5" s="9"/>
      <c r="M5" s="9"/>
      <c r="N5" s="9"/>
      <c r="O5" s="9"/>
      <c r="P5" s="9"/>
    </row>
    <row r="6" ht="24.75" customHeight="1" spans="1:16">
      <c r="A6" s="7"/>
      <c r="B6" s="11" t="s">
        <v>581</v>
      </c>
      <c r="C6" s="9"/>
      <c r="D6" s="9"/>
      <c r="E6" s="9"/>
      <c r="F6" s="10"/>
      <c r="G6" s="9">
        <f t="shared" ref="G6:G69" si="0">H6+I6+J6+K6</f>
        <v>6484.11</v>
      </c>
      <c r="H6" s="9">
        <f t="shared" ref="H6:K6" si="1">SUM(H7:H55)</f>
        <v>6484.11</v>
      </c>
      <c r="I6" s="9">
        <f t="shared" si="1"/>
        <v>0</v>
      </c>
      <c r="J6" s="9">
        <f t="shared" si="1"/>
        <v>0</v>
      </c>
      <c r="K6" s="9">
        <f t="shared" si="1"/>
        <v>0</v>
      </c>
      <c r="L6" s="9"/>
      <c r="M6" s="9"/>
      <c r="N6" s="9"/>
      <c r="O6" s="61"/>
      <c r="P6" s="64"/>
    </row>
    <row r="7" ht="81" customHeight="1" spans="1:16">
      <c r="A7" s="12">
        <v>1</v>
      </c>
      <c r="B7" s="13" t="s">
        <v>582</v>
      </c>
      <c r="C7" s="14" t="s">
        <v>21</v>
      </c>
      <c r="D7" s="15" t="s">
        <v>52</v>
      </c>
      <c r="E7" s="14"/>
      <c r="F7" s="24"/>
      <c r="G7" s="9">
        <f t="shared" si="0"/>
        <v>537</v>
      </c>
      <c r="H7" s="14">
        <v>537</v>
      </c>
      <c r="I7" s="9"/>
      <c r="J7" s="9"/>
      <c r="K7" s="9"/>
      <c r="L7" s="16" t="s">
        <v>377</v>
      </c>
      <c r="M7" s="16" t="s">
        <v>454</v>
      </c>
      <c r="N7" s="36" t="s">
        <v>583</v>
      </c>
      <c r="O7" s="61"/>
      <c r="P7" s="64"/>
    </row>
    <row r="8" ht="45" spans="1:16">
      <c r="A8" s="12">
        <v>2</v>
      </c>
      <c r="B8" s="14" t="s">
        <v>455</v>
      </c>
      <c r="C8" s="14" t="s">
        <v>21</v>
      </c>
      <c r="D8" s="15" t="s">
        <v>52</v>
      </c>
      <c r="E8" s="15" t="s">
        <v>456</v>
      </c>
      <c r="F8" s="25" t="s">
        <v>457</v>
      </c>
      <c r="G8" s="9">
        <f t="shared" si="0"/>
        <v>210</v>
      </c>
      <c r="H8" s="14">
        <v>210</v>
      </c>
      <c r="I8" s="9"/>
      <c r="J8" s="9"/>
      <c r="K8" s="9"/>
      <c r="L8" s="16" t="s">
        <v>584</v>
      </c>
      <c r="M8" s="16" t="s">
        <v>458</v>
      </c>
      <c r="N8" s="36" t="s">
        <v>583</v>
      </c>
      <c r="O8" s="61"/>
      <c r="P8" s="64"/>
    </row>
    <row r="9" ht="60" spans="1:16">
      <c r="A9" s="12"/>
      <c r="B9" s="14"/>
      <c r="C9" s="14"/>
      <c r="D9" s="15"/>
      <c r="E9" s="15" t="s">
        <v>459</v>
      </c>
      <c r="F9" s="25" t="s">
        <v>457</v>
      </c>
      <c r="G9" s="9">
        <f t="shared" si="0"/>
        <v>350</v>
      </c>
      <c r="H9" s="14">
        <v>350</v>
      </c>
      <c r="I9" s="9"/>
      <c r="J9" s="9"/>
      <c r="K9" s="9"/>
      <c r="L9" s="16" t="s">
        <v>377</v>
      </c>
      <c r="M9" s="16" t="s">
        <v>458</v>
      </c>
      <c r="N9" s="36" t="s">
        <v>583</v>
      </c>
      <c r="O9" s="61"/>
      <c r="P9" s="64"/>
    </row>
    <row r="10" ht="45" spans="1:16">
      <c r="A10" s="12"/>
      <c r="B10" s="14"/>
      <c r="C10" s="14"/>
      <c r="D10" s="15"/>
      <c r="E10" s="15" t="s">
        <v>460</v>
      </c>
      <c r="F10" s="25" t="s">
        <v>457</v>
      </c>
      <c r="G10" s="9">
        <f t="shared" si="0"/>
        <v>210</v>
      </c>
      <c r="H10" s="14">
        <v>210</v>
      </c>
      <c r="I10" s="9"/>
      <c r="J10" s="9"/>
      <c r="K10" s="9"/>
      <c r="L10" s="16" t="s">
        <v>377</v>
      </c>
      <c r="M10" s="16" t="s">
        <v>458</v>
      </c>
      <c r="N10" s="36" t="s">
        <v>583</v>
      </c>
      <c r="O10" s="61"/>
      <c r="P10" s="64"/>
    </row>
    <row r="11" ht="45" spans="1:16">
      <c r="A11" s="12"/>
      <c r="B11" s="14"/>
      <c r="C11" s="14"/>
      <c r="D11" s="15"/>
      <c r="E11" s="15" t="s">
        <v>461</v>
      </c>
      <c r="F11" s="25" t="s">
        <v>457</v>
      </c>
      <c r="G11" s="9">
        <f t="shared" si="0"/>
        <v>140</v>
      </c>
      <c r="H11" s="14">
        <v>140</v>
      </c>
      <c r="I11" s="9"/>
      <c r="J11" s="9"/>
      <c r="K11" s="9"/>
      <c r="L11" s="16" t="s">
        <v>377</v>
      </c>
      <c r="M11" s="16" t="s">
        <v>458</v>
      </c>
      <c r="N11" s="36" t="s">
        <v>583</v>
      </c>
      <c r="O11" s="61"/>
      <c r="P11" s="64"/>
    </row>
    <row r="12" ht="60" spans="1:16">
      <c r="A12" s="12"/>
      <c r="B12" s="14"/>
      <c r="C12" s="14"/>
      <c r="D12" s="15"/>
      <c r="E12" s="15" t="s">
        <v>462</v>
      </c>
      <c r="F12" s="25" t="s">
        <v>457</v>
      </c>
      <c r="G12" s="9">
        <f t="shared" si="0"/>
        <v>350</v>
      </c>
      <c r="H12" s="14">
        <v>350</v>
      </c>
      <c r="I12" s="9"/>
      <c r="J12" s="9"/>
      <c r="K12" s="9"/>
      <c r="L12" s="16" t="s">
        <v>377</v>
      </c>
      <c r="M12" s="16" t="s">
        <v>458</v>
      </c>
      <c r="N12" s="36" t="s">
        <v>583</v>
      </c>
      <c r="O12" s="61"/>
      <c r="P12" s="64"/>
    </row>
    <row r="13" ht="45" spans="1:16">
      <c r="A13" s="12">
        <v>3</v>
      </c>
      <c r="B13" s="16" t="s">
        <v>373</v>
      </c>
      <c r="C13" s="17" t="s">
        <v>374</v>
      </c>
      <c r="D13" s="16" t="s">
        <v>52</v>
      </c>
      <c r="E13" s="16" t="s">
        <v>375</v>
      </c>
      <c r="F13" s="26" t="s">
        <v>376</v>
      </c>
      <c r="G13" s="9">
        <f t="shared" si="0"/>
        <v>210</v>
      </c>
      <c r="H13" s="14">
        <v>210</v>
      </c>
      <c r="I13" s="9"/>
      <c r="J13" s="9"/>
      <c r="K13" s="9"/>
      <c r="L13" s="16" t="s">
        <v>377</v>
      </c>
      <c r="M13" s="16" t="s">
        <v>127</v>
      </c>
      <c r="N13" s="36" t="s">
        <v>583</v>
      </c>
      <c r="O13" s="61"/>
      <c r="P13" s="64"/>
    </row>
    <row r="14" ht="45" spans="1:16">
      <c r="A14" s="12">
        <v>3</v>
      </c>
      <c r="B14" s="15" t="s">
        <v>373</v>
      </c>
      <c r="C14" s="14" t="s">
        <v>374</v>
      </c>
      <c r="D14" s="15" t="s">
        <v>52</v>
      </c>
      <c r="E14" s="15" t="s">
        <v>375</v>
      </c>
      <c r="F14" s="26" t="s">
        <v>378</v>
      </c>
      <c r="G14" s="9">
        <f t="shared" si="0"/>
        <v>120</v>
      </c>
      <c r="H14" s="14">
        <v>120</v>
      </c>
      <c r="I14" s="9"/>
      <c r="J14" s="9"/>
      <c r="K14" s="9"/>
      <c r="L14" s="16" t="s">
        <v>377</v>
      </c>
      <c r="M14" s="16" t="s">
        <v>127</v>
      </c>
      <c r="N14" s="36" t="s">
        <v>583</v>
      </c>
      <c r="O14" s="61"/>
      <c r="P14" s="64"/>
    </row>
    <row r="15" ht="45" spans="1:16">
      <c r="A15" s="12"/>
      <c r="B15" s="15"/>
      <c r="C15" s="14"/>
      <c r="D15" s="15"/>
      <c r="E15" s="15"/>
      <c r="F15" s="26" t="s">
        <v>379</v>
      </c>
      <c r="G15" s="9">
        <f t="shared" si="0"/>
        <v>247.4</v>
      </c>
      <c r="H15" s="14">
        <v>247.4</v>
      </c>
      <c r="I15" s="9"/>
      <c r="J15" s="9"/>
      <c r="K15" s="9"/>
      <c r="L15" s="16" t="s">
        <v>377</v>
      </c>
      <c r="M15" s="16" t="s">
        <v>127</v>
      </c>
      <c r="N15" s="36" t="s">
        <v>583</v>
      </c>
      <c r="O15" s="61"/>
      <c r="P15" s="64"/>
    </row>
    <row r="16" ht="45" spans="1:16">
      <c r="A16" s="12">
        <v>4</v>
      </c>
      <c r="B16" s="13" t="s">
        <v>380</v>
      </c>
      <c r="C16" s="14" t="s">
        <v>374</v>
      </c>
      <c r="D16" s="15" t="s">
        <v>52</v>
      </c>
      <c r="E16" s="15" t="s">
        <v>112</v>
      </c>
      <c r="F16" s="26" t="s">
        <v>381</v>
      </c>
      <c r="G16" s="9">
        <f t="shared" si="0"/>
        <v>210</v>
      </c>
      <c r="H16" s="14">
        <v>210</v>
      </c>
      <c r="I16" s="9"/>
      <c r="J16" s="9"/>
      <c r="K16" s="9"/>
      <c r="L16" s="16" t="s">
        <v>377</v>
      </c>
      <c r="M16" s="16" t="s">
        <v>382</v>
      </c>
      <c r="N16" s="36" t="s">
        <v>583</v>
      </c>
      <c r="O16" s="61"/>
      <c r="P16" s="64"/>
    </row>
    <row r="17" ht="45" spans="1:16">
      <c r="A17" s="12"/>
      <c r="B17" s="13"/>
      <c r="C17" s="14"/>
      <c r="D17" s="15"/>
      <c r="E17" s="15"/>
      <c r="F17" s="26" t="s">
        <v>383</v>
      </c>
      <c r="G17" s="9">
        <f t="shared" si="0"/>
        <v>59</v>
      </c>
      <c r="H17" s="14">
        <v>59</v>
      </c>
      <c r="I17" s="9"/>
      <c r="J17" s="9"/>
      <c r="K17" s="9"/>
      <c r="L17" s="16" t="s">
        <v>377</v>
      </c>
      <c r="M17" s="16" t="s">
        <v>382</v>
      </c>
      <c r="N17" s="36" t="s">
        <v>583</v>
      </c>
      <c r="O17" s="61"/>
      <c r="P17" s="64"/>
    </row>
    <row r="18" ht="45" spans="1:16">
      <c r="A18" s="12"/>
      <c r="B18" s="13"/>
      <c r="C18" s="14"/>
      <c r="D18" s="15"/>
      <c r="E18" s="15" t="s">
        <v>104</v>
      </c>
      <c r="F18" s="26" t="s">
        <v>384</v>
      </c>
      <c r="G18" s="9">
        <f t="shared" si="0"/>
        <v>140</v>
      </c>
      <c r="H18" s="14">
        <v>140</v>
      </c>
      <c r="I18" s="9"/>
      <c r="J18" s="9"/>
      <c r="K18" s="9"/>
      <c r="L18" s="16" t="s">
        <v>377</v>
      </c>
      <c r="M18" s="16" t="s">
        <v>382</v>
      </c>
      <c r="N18" s="36" t="s">
        <v>583</v>
      </c>
      <c r="O18" s="61"/>
      <c r="P18" s="64"/>
    </row>
    <row r="19" ht="45" spans="1:16">
      <c r="A19" s="12"/>
      <c r="B19" s="13"/>
      <c r="C19" s="14"/>
      <c r="D19" s="15"/>
      <c r="E19" s="15"/>
      <c r="F19" s="26" t="s">
        <v>385</v>
      </c>
      <c r="G19" s="9">
        <f t="shared" si="0"/>
        <v>140</v>
      </c>
      <c r="H19" s="14">
        <v>140</v>
      </c>
      <c r="I19" s="9"/>
      <c r="J19" s="9"/>
      <c r="K19" s="9"/>
      <c r="L19" s="16" t="s">
        <v>377</v>
      </c>
      <c r="M19" s="16" t="s">
        <v>382</v>
      </c>
      <c r="N19" s="36" t="s">
        <v>583</v>
      </c>
      <c r="O19" s="61"/>
      <c r="P19" s="64"/>
    </row>
    <row r="20" ht="45" spans="1:16">
      <c r="A20" s="12">
        <v>5</v>
      </c>
      <c r="B20" s="15" t="s">
        <v>386</v>
      </c>
      <c r="C20" s="14" t="s">
        <v>374</v>
      </c>
      <c r="D20" s="15" t="s">
        <v>52</v>
      </c>
      <c r="E20" s="14" t="s">
        <v>104</v>
      </c>
      <c r="F20" s="26" t="s">
        <v>387</v>
      </c>
      <c r="G20" s="9">
        <f t="shared" si="0"/>
        <v>36</v>
      </c>
      <c r="H20" s="14">
        <v>36</v>
      </c>
      <c r="I20" s="9"/>
      <c r="J20" s="9"/>
      <c r="K20" s="9"/>
      <c r="L20" s="16" t="s">
        <v>377</v>
      </c>
      <c r="M20" s="16" t="s">
        <v>382</v>
      </c>
      <c r="N20" s="36" t="s">
        <v>583</v>
      </c>
      <c r="O20" s="61"/>
      <c r="P20" s="64"/>
    </row>
    <row r="21" ht="45" spans="1:16">
      <c r="A21" s="12"/>
      <c r="B21" s="15"/>
      <c r="C21" s="14"/>
      <c r="D21" s="15"/>
      <c r="E21" s="14"/>
      <c r="F21" s="26" t="s">
        <v>388</v>
      </c>
      <c r="G21" s="9">
        <f t="shared" si="0"/>
        <v>61.02</v>
      </c>
      <c r="H21" s="14">
        <v>61.02</v>
      </c>
      <c r="I21" s="9"/>
      <c r="J21" s="9"/>
      <c r="K21" s="9"/>
      <c r="L21" s="16" t="s">
        <v>377</v>
      </c>
      <c r="M21" s="16" t="s">
        <v>382</v>
      </c>
      <c r="N21" s="36" t="s">
        <v>583</v>
      </c>
      <c r="O21" s="61"/>
      <c r="P21" s="64"/>
    </row>
    <row r="22" ht="45" spans="1:16">
      <c r="A22" s="12"/>
      <c r="B22" s="16" t="s">
        <v>386</v>
      </c>
      <c r="C22" s="17" t="s">
        <v>374</v>
      </c>
      <c r="D22" s="16" t="s">
        <v>52</v>
      </c>
      <c r="E22" s="14" t="s">
        <v>109</v>
      </c>
      <c r="F22" s="26" t="s">
        <v>389</v>
      </c>
      <c r="G22" s="9">
        <f t="shared" si="0"/>
        <v>132</v>
      </c>
      <c r="H22" s="14">
        <v>132</v>
      </c>
      <c r="I22" s="9"/>
      <c r="J22" s="9"/>
      <c r="K22" s="9"/>
      <c r="L22" s="16" t="s">
        <v>377</v>
      </c>
      <c r="M22" s="16" t="s">
        <v>382</v>
      </c>
      <c r="N22" s="36" t="s">
        <v>583</v>
      </c>
      <c r="O22" s="61"/>
      <c r="P22" s="64"/>
    </row>
    <row r="23" ht="45" spans="1:16">
      <c r="A23" s="12">
        <v>5</v>
      </c>
      <c r="B23" s="15" t="s">
        <v>386</v>
      </c>
      <c r="C23" s="14" t="s">
        <v>374</v>
      </c>
      <c r="D23" s="15" t="s">
        <v>52</v>
      </c>
      <c r="E23" s="14" t="s">
        <v>112</v>
      </c>
      <c r="F23" s="26" t="s">
        <v>390</v>
      </c>
      <c r="G23" s="9">
        <f t="shared" si="0"/>
        <v>22.94</v>
      </c>
      <c r="H23" s="14">
        <v>22.94</v>
      </c>
      <c r="I23" s="9"/>
      <c r="J23" s="9"/>
      <c r="K23" s="9"/>
      <c r="L23" s="16" t="s">
        <v>377</v>
      </c>
      <c r="M23" s="16" t="s">
        <v>382</v>
      </c>
      <c r="N23" s="36" t="s">
        <v>583</v>
      </c>
      <c r="O23" s="61"/>
      <c r="P23" s="64"/>
    </row>
    <row r="24" ht="45" spans="1:16">
      <c r="A24" s="12"/>
      <c r="B24" s="15"/>
      <c r="C24" s="14"/>
      <c r="D24" s="15"/>
      <c r="E24" s="14" t="s">
        <v>101</v>
      </c>
      <c r="F24" s="26" t="s">
        <v>391</v>
      </c>
      <c r="G24" s="9">
        <f t="shared" si="0"/>
        <v>7.35</v>
      </c>
      <c r="H24" s="14">
        <v>7.35</v>
      </c>
      <c r="I24" s="9"/>
      <c r="J24" s="9"/>
      <c r="K24" s="9"/>
      <c r="L24" s="16" t="s">
        <v>377</v>
      </c>
      <c r="M24" s="16" t="s">
        <v>382</v>
      </c>
      <c r="N24" s="36" t="s">
        <v>583</v>
      </c>
      <c r="O24" s="61"/>
      <c r="P24" s="64"/>
    </row>
    <row r="25" ht="45" spans="1:16">
      <c r="A25" s="12"/>
      <c r="B25" s="15"/>
      <c r="C25" s="14"/>
      <c r="D25" s="15"/>
      <c r="E25" s="14" t="s">
        <v>182</v>
      </c>
      <c r="F25" s="26" t="s">
        <v>392</v>
      </c>
      <c r="G25" s="9">
        <f t="shared" si="0"/>
        <v>57.6</v>
      </c>
      <c r="H25" s="14">
        <v>57.6</v>
      </c>
      <c r="I25" s="9"/>
      <c r="J25" s="9"/>
      <c r="K25" s="9"/>
      <c r="L25" s="16" t="s">
        <v>377</v>
      </c>
      <c r="M25" s="16" t="s">
        <v>382</v>
      </c>
      <c r="N25" s="36" t="s">
        <v>583</v>
      </c>
      <c r="O25" s="61"/>
      <c r="P25" s="64"/>
    </row>
    <row r="26" ht="45" spans="1:16">
      <c r="A26" s="12">
        <v>6</v>
      </c>
      <c r="B26" s="15" t="s">
        <v>393</v>
      </c>
      <c r="C26" s="14" t="s">
        <v>21</v>
      </c>
      <c r="D26" s="15" t="s">
        <v>52</v>
      </c>
      <c r="E26" s="14" t="s">
        <v>101</v>
      </c>
      <c r="F26" s="26" t="s">
        <v>394</v>
      </c>
      <c r="G26" s="9">
        <f t="shared" si="0"/>
        <v>147</v>
      </c>
      <c r="H26" s="14">
        <v>147</v>
      </c>
      <c r="I26" s="9"/>
      <c r="J26" s="9"/>
      <c r="K26" s="9"/>
      <c r="L26" s="16" t="s">
        <v>377</v>
      </c>
      <c r="M26" s="16" t="s">
        <v>382</v>
      </c>
      <c r="N26" s="36" t="s">
        <v>583</v>
      </c>
      <c r="O26" s="61"/>
      <c r="P26" s="64"/>
    </row>
    <row r="27" ht="45" spans="1:16">
      <c r="A27" s="12"/>
      <c r="B27" s="15"/>
      <c r="C27" s="14"/>
      <c r="D27" s="15"/>
      <c r="E27" s="14"/>
      <c r="F27" s="26" t="s">
        <v>395</v>
      </c>
      <c r="G27" s="9">
        <f t="shared" si="0"/>
        <v>63</v>
      </c>
      <c r="H27" s="14">
        <v>63</v>
      </c>
      <c r="I27" s="9"/>
      <c r="J27" s="9"/>
      <c r="K27" s="9"/>
      <c r="L27" s="16" t="s">
        <v>377</v>
      </c>
      <c r="M27" s="16" t="s">
        <v>382</v>
      </c>
      <c r="N27" s="36" t="s">
        <v>583</v>
      </c>
      <c r="O27" s="61"/>
      <c r="P27" s="64"/>
    </row>
    <row r="28" ht="45" spans="1:16">
      <c r="A28" s="12"/>
      <c r="B28" s="15"/>
      <c r="C28" s="14" t="s">
        <v>374</v>
      </c>
      <c r="D28" s="15"/>
      <c r="E28" s="14"/>
      <c r="F28" s="26" t="s">
        <v>396</v>
      </c>
      <c r="G28" s="9">
        <f t="shared" si="0"/>
        <v>37.8</v>
      </c>
      <c r="H28" s="14">
        <v>37.8</v>
      </c>
      <c r="I28" s="9"/>
      <c r="J28" s="9"/>
      <c r="K28" s="9"/>
      <c r="L28" s="16" t="s">
        <v>377</v>
      </c>
      <c r="M28" s="16" t="s">
        <v>382</v>
      </c>
      <c r="N28" s="36" t="s">
        <v>583</v>
      </c>
      <c r="O28" s="61"/>
      <c r="P28" s="64"/>
    </row>
    <row r="29" ht="45" spans="1:16">
      <c r="A29" s="12"/>
      <c r="B29" s="15"/>
      <c r="C29" s="14" t="s">
        <v>374</v>
      </c>
      <c r="D29" s="15"/>
      <c r="E29" s="14"/>
      <c r="F29" s="26" t="s">
        <v>397</v>
      </c>
      <c r="G29" s="9">
        <f t="shared" si="0"/>
        <v>63</v>
      </c>
      <c r="H29" s="14">
        <v>63</v>
      </c>
      <c r="I29" s="9"/>
      <c r="J29" s="9"/>
      <c r="K29" s="9"/>
      <c r="L29" s="16" t="s">
        <v>377</v>
      </c>
      <c r="M29" s="16" t="s">
        <v>382</v>
      </c>
      <c r="N29" s="36" t="s">
        <v>583</v>
      </c>
      <c r="O29" s="61"/>
      <c r="P29" s="64"/>
    </row>
    <row r="30" ht="45" spans="1:16">
      <c r="A30" s="12"/>
      <c r="B30" s="15"/>
      <c r="C30" s="14" t="s">
        <v>21</v>
      </c>
      <c r="D30" s="15"/>
      <c r="E30" s="14" t="s">
        <v>115</v>
      </c>
      <c r="F30" s="26" t="s">
        <v>398</v>
      </c>
      <c r="G30" s="9">
        <f t="shared" si="0"/>
        <v>180</v>
      </c>
      <c r="H30" s="14">
        <v>180</v>
      </c>
      <c r="I30" s="9"/>
      <c r="J30" s="9"/>
      <c r="K30" s="9"/>
      <c r="L30" s="16" t="s">
        <v>377</v>
      </c>
      <c r="M30" s="16" t="s">
        <v>382</v>
      </c>
      <c r="N30" s="36" t="s">
        <v>583</v>
      </c>
      <c r="O30" s="61"/>
      <c r="P30" s="64"/>
    </row>
    <row r="31" ht="45" spans="1:16">
      <c r="A31" s="12"/>
      <c r="B31" s="15"/>
      <c r="C31" s="14"/>
      <c r="D31" s="15"/>
      <c r="E31" s="14"/>
      <c r="F31" s="26" t="s">
        <v>399</v>
      </c>
      <c r="G31" s="9">
        <f t="shared" si="0"/>
        <v>189</v>
      </c>
      <c r="H31" s="14">
        <v>189</v>
      </c>
      <c r="I31" s="9"/>
      <c r="J31" s="9"/>
      <c r="K31" s="9"/>
      <c r="L31" s="16" t="s">
        <v>377</v>
      </c>
      <c r="M31" s="16" t="s">
        <v>382</v>
      </c>
      <c r="N31" s="36" t="s">
        <v>583</v>
      </c>
      <c r="O31" s="61"/>
      <c r="P31" s="64"/>
    </row>
    <row r="32" ht="45" spans="1:16">
      <c r="A32" s="12">
        <v>6</v>
      </c>
      <c r="B32" s="15" t="s">
        <v>393</v>
      </c>
      <c r="C32" s="14" t="s">
        <v>21</v>
      </c>
      <c r="D32" s="15" t="s">
        <v>52</v>
      </c>
      <c r="E32" s="14" t="s">
        <v>115</v>
      </c>
      <c r="F32" s="26" t="s">
        <v>400</v>
      </c>
      <c r="G32" s="9">
        <f t="shared" si="0"/>
        <v>100</v>
      </c>
      <c r="H32" s="14">
        <v>100</v>
      </c>
      <c r="I32" s="9"/>
      <c r="J32" s="9"/>
      <c r="K32" s="9"/>
      <c r="L32" s="16" t="s">
        <v>377</v>
      </c>
      <c r="M32" s="16" t="s">
        <v>382</v>
      </c>
      <c r="N32" s="36" t="s">
        <v>583</v>
      </c>
      <c r="O32" s="61"/>
      <c r="P32" s="64"/>
    </row>
    <row r="33" ht="45" spans="1:16">
      <c r="A33" s="12"/>
      <c r="B33" s="15"/>
      <c r="C33" s="14"/>
      <c r="D33" s="15"/>
      <c r="E33" s="14"/>
      <c r="F33" s="26" t="s">
        <v>401</v>
      </c>
      <c r="G33" s="9">
        <f t="shared" si="0"/>
        <v>31.5</v>
      </c>
      <c r="H33" s="14">
        <v>31.5</v>
      </c>
      <c r="I33" s="9"/>
      <c r="J33" s="9"/>
      <c r="K33" s="9"/>
      <c r="L33" s="16" t="s">
        <v>377</v>
      </c>
      <c r="M33" s="16" t="s">
        <v>382</v>
      </c>
      <c r="N33" s="36" t="s">
        <v>583</v>
      </c>
      <c r="O33" s="61"/>
      <c r="P33" s="64"/>
    </row>
    <row r="34" ht="45" spans="1:16">
      <c r="A34" s="12"/>
      <c r="B34" s="15"/>
      <c r="C34" s="14"/>
      <c r="D34" s="15"/>
      <c r="E34" s="14"/>
      <c r="F34" s="26" t="s">
        <v>402</v>
      </c>
      <c r="G34" s="9">
        <f t="shared" si="0"/>
        <v>42</v>
      </c>
      <c r="H34" s="14">
        <v>42</v>
      </c>
      <c r="I34" s="9"/>
      <c r="J34" s="9"/>
      <c r="K34" s="9"/>
      <c r="L34" s="16" t="s">
        <v>377</v>
      </c>
      <c r="M34" s="16" t="s">
        <v>382</v>
      </c>
      <c r="N34" s="36" t="s">
        <v>583</v>
      </c>
      <c r="O34" s="61"/>
      <c r="P34" s="64"/>
    </row>
    <row r="35" ht="45" spans="1:16">
      <c r="A35" s="12"/>
      <c r="B35" s="15"/>
      <c r="C35" s="14"/>
      <c r="D35" s="15"/>
      <c r="E35" s="14" t="s">
        <v>107</v>
      </c>
      <c r="F35" s="26" t="s">
        <v>403</v>
      </c>
      <c r="G35" s="9">
        <f t="shared" si="0"/>
        <v>360</v>
      </c>
      <c r="H35" s="14">
        <v>360</v>
      </c>
      <c r="I35" s="9"/>
      <c r="J35" s="9"/>
      <c r="K35" s="9"/>
      <c r="L35" s="16" t="s">
        <v>377</v>
      </c>
      <c r="M35" s="16" t="s">
        <v>382</v>
      </c>
      <c r="N35" s="36" t="s">
        <v>583</v>
      </c>
      <c r="O35" s="61"/>
      <c r="P35" s="64"/>
    </row>
    <row r="36" ht="45" spans="1:16">
      <c r="A36" s="12"/>
      <c r="B36" s="15"/>
      <c r="C36" s="14"/>
      <c r="D36" s="15"/>
      <c r="E36" s="14"/>
      <c r="F36" s="26" t="s">
        <v>405</v>
      </c>
      <c r="G36" s="9">
        <f t="shared" si="0"/>
        <v>94.5</v>
      </c>
      <c r="H36" s="14">
        <v>94.5</v>
      </c>
      <c r="I36" s="9"/>
      <c r="J36" s="9"/>
      <c r="K36" s="9"/>
      <c r="L36" s="16" t="s">
        <v>377</v>
      </c>
      <c r="M36" s="16" t="s">
        <v>382</v>
      </c>
      <c r="N36" s="36" t="s">
        <v>583</v>
      </c>
      <c r="O36" s="61"/>
      <c r="P36" s="64"/>
    </row>
    <row r="37" ht="45" spans="1:16">
      <c r="A37" s="12"/>
      <c r="B37" s="15"/>
      <c r="C37" s="14"/>
      <c r="D37" s="15"/>
      <c r="E37" s="14"/>
      <c r="F37" s="26" t="s">
        <v>406</v>
      </c>
      <c r="G37" s="9">
        <f t="shared" si="0"/>
        <v>63</v>
      </c>
      <c r="H37" s="14">
        <v>63</v>
      </c>
      <c r="I37" s="9"/>
      <c r="J37" s="9"/>
      <c r="K37" s="9"/>
      <c r="L37" s="16" t="s">
        <v>377</v>
      </c>
      <c r="M37" s="16" t="s">
        <v>382</v>
      </c>
      <c r="N37" s="36" t="s">
        <v>583</v>
      </c>
      <c r="O37" s="61"/>
      <c r="P37" s="64"/>
    </row>
    <row r="38" ht="45" spans="1:16">
      <c r="A38" s="12"/>
      <c r="B38" s="15"/>
      <c r="C38" s="14"/>
      <c r="D38" s="15"/>
      <c r="E38" s="14"/>
      <c r="F38" s="26" t="s">
        <v>407</v>
      </c>
      <c r="G38" s="9">
        <f t="shared" si="0"/>
        <v>63</v>
      </c>
      <c r="H38" s="14">
        <v>63</v>
      </c>
      <c r="I38" s="9"/>
      <c r="J38" s="9"/>
      <c r="K38" s="9"/>
      <c r="L38" s="16" t="s">
        <v>377</v>
      </c>
      <c r="M38" s="16" t="s">
        <v>382</v>
      </c>
      <c r="N38" s="36" t="s">
        <v>583</v>
      </c>
      <c r="O38" s="61"/>
      <c r="P38" s="64"/>
    </row>
    <row r="39" ht="45" spans="1:16">
      <c r="A39" s="12"/>
      <c r="B39" s="15"/>
      <c r="C39" s="14"/>
      <c r="D39" s="15"/>
      <c r="E39" s="14" t="s">
        <v>104</v>
      </c>
      <c r="F39" s="26" t="s">
        <v>408</v>
      </c>
      <c r="G39" s="9">
        <f t="shared" si="0"/>
        <v>63</v>
      </c>
      <c r="H39" s="14">
        <v>63</v>
      </c>
      <c r="I39" s="9"/>
      <c r="J39" s="9"/>
      <c r="K39" s="9"/>
      <c r="L39" s="16" t="s">
        <v>377</v>
      </c>
      <c r="M39" s="16" t="s">
        <v>382</v>
      </c>
      <c r="N39" s="36" t="s">
        <v>583</v>
      </c>
      <c r="O39" s="61"/>
      <c r="P39" s="64"/>
    </row>
    <row r="40" ht="45" spans="1:16">
      <c r="A40" s="12"/>
      <c r="B40" s="15"/>
      <c r="C40" s="14"/>
      <c r="D40" s="15"/>
      <c r="E40" s="14"/>
      <c r="F40" s="26" t="s">
        <v>409</v>
      </c>
      <c r="G40" s="9">
        <f t="shared" si="0"/>
        <v>31.5</v>
      </c>
      <c r="H40" s="14">
        <v>31.5</v>
      </c>
      <c r="I40" s="9"/>
      <c r="J40" s="9"/>
      <c r="K40" s="9"/>
      <c r="L40" s="16" t="s">
        <v>377</v>
      </c>
      <c r="M40" s="16" t="s">
        <v>382</v>
      </c>
      <c r="N40" s="36" t="s">
        <v>583</v>
      </c>
      <c r="O40" s="61"/>
      <c r="P40" s="64"/>
    </row>
    <row r="41" ht="45" spans="1:16">
      <c r="A41" s="12">
        <v>6</v>
      </c>
      <c r="B41" s="15" t="s">
        <v>393</v>
      </c>
      <c r="C41" s="14" t="s">
        <v>374</v>
      </c>
      <c r="D41" s="15" t="s">
        <v>412</v>
      </c>
      <c r="E41" s="14" t="s">
        <v>104</v>
      </c>
      <c r="F41" s="26" t="s">
        <v>410</v>
      </c>
      <c r="G41" s="9">
        <f t="shared" si="0"/>
        <v>14</v>
      </c>
      <c r="H41" s="14">
        <v>14</v>
      </c>
      <c r="I41" s="9"/>
      <c r="J41" s="9"/>
      <c r="K41" s="9"/>
      <c r="L41" s="16" t="s">
        <v>377</v>
      </c>
      <c r="M41" s="16" t="s">
        <v>382</v>
      </c>
      <c r="N41" s="36" t="s">
        <v>583</v>
      </c>
      <c r="O41" s="61"/>
      <c r="P41" s="64"/>
    </row>
    <row r="42" ht="45" spans="1:16">
      <c r="A42" s="12"/>
      <c r="B42" s="15"/>
      <c r="C42" s="14" t="s">
        <v>21</v>
      </c>
      <c r="D42" s="15"/>
      <c r="E42" s="14"/>
      <c r="F42" s="26" t="s">
        <v>411</v>
      </c>
      <c r="G42" s="9">
        <f t="shared" si="0"/>
        <v>42</v>
      </c>
      <c r="H42" s="14">
        <v>42</v>
      </c>
      <c r="I42" s="9"/>
      <c r="J42" s="9"/>
      <c r="K42" s="9"/>
      <c r="L42" s="16" t="s">
        <v>377</v>
      </c>
      <c r="M42" s="16" t="s">
        <v>382</v>
      </c>
      <c r="N42" s="36" t="s">
        <v>583</v>
      </c>
      <c r="O42" s="61"/>
      <c r="P42" s="64"/>
    </row>
    <row r="43" ht="45" spans="1:16">
      <c r="A43" s="12"/>
      <c r="B43" s="15"/>
      <c r="C43" s="14" t="s">
        <v>21</v>
      </c>
      <c r="D43" s="15"/>
      <c r="E43" s="14" t="s">
        <v>112</v>
      </c>
      <c r="F43" s="26" t="s">
        <v>413</v>
      </c>
      <c r="G43" s="9">
        <f t="shared" si="0"/>
        <v>216</v>
      </c>
      <c r="H43" s="14">
        <v>216</v>
      </c>
      <c r="I43" s="9"/>
      <c r="J43" s="9"/>
      <c r="K43" s="9"/>
      <c r="L43" s="16" t="s">
        <v>377</v>
      </c>
      <c r="M43" s="16" t="s">
        <v>382</v>
      </c>
      <c r="N43" s="36" t="s">
        <v>583</v>
      </c>
      <c r="O43" s="61"/>
      <c r="P43" s="64"/>
    </row>
    <row r="44" ht="45" spans="1:16">
      <c r="A44" s="12"/>
      <c r="B44" s="15"/>
      <c r="C44" s="14"/>
      <c r="D44" s="15"/>
      <c r="E44" s="14"/>
      <c r="F44" s="26" t="s">
        <v>414</v>
      </c>
      <c r="G44" s="9">
        <f t="shared" si="0"/>
        <v>259.2</v>
      </c>
      <c r="H44" s="14">
        <v>259.2</v>
      </c>
      <c r="I44" s="9"/>
      <c r="J44" s="9"/>
      <c r="K44" s="9"/>
      <c r="L44" s="16" t="s">
        <v>377</v>
      </c>
      <c r="M44" s="16" t="s">
        <v>382</v>
      </c>
      <c r="N44" s="36" t="s">
        <v>583</v>
      </c>
      <c r="O44" s="61"/>
      <c r="P44" s="64"/>
    </row>
    <row r="45" ht="45" spans="1:16">
      <c r="A45" s="12"/>
      <c r="B45" s="15"/>
      <c r="C45" s="14"/>
      <c r="D45" s="15"/>
      <c r="E45" s="14"/>
      <c r="F45" s="26" t="s">
        <v>415</v>
      </c>
      <c r="G45" s="9">
        <f t="shared" si="0"/>
        <v>63</v>
      </c>
      <c r="H45" s="14">
        <v>63</v>
      </c>
      <c r="I45" s="9"/>
      <c r="J45" s="9"/>
      <c r="K45" s="9"/>
      <c r="L45" s="16" t="s">
        <v>377</v>
      </c>
      <c r="M45" s="16" t="s">
        <v>382</v>
      </c>
      <c r="N45" s="36" t="s">
        <v>583</v>
      </c>
      <c r="O45" s="61"/>
      <c r="P45" s="64"/>
    </row>
    <row r="46" ht="45" spans="1:16">
      <c r="A46" s="12"/>
      <c r="B46" s="15"/>
      <c r="C46" s="14"/>
      <c r="D46" s="15"/>
      <c r="E46" s="14"/>
      <c r="F46" s="26" t="s">
        <v>416</v>
      </c>
      <c r="G46" s="9">
        <f t="shared" si="0"/>
        <v>73.5</v>
      </c>
      <c r="H46" s="14">
        <v>73.5</v>
      </c>
      <c r="I46" s="9"/>
      <c r="J46" s="9"/>
      <c r="K46" s="9"/>
      <c r="L46" s="16" t="s">
        <v>377</v>
      </c>
      <c r="M46" s="16" t="s">
        <v>382</v>
      </c>
      <c r="N46" s="36" t="s">
        <v>583</v>
      </c>
      <c r="O46" s="61"/>
      <c r="P46" s="64"/>
    </row>
    <row r="47" ht="45" spans="1:16">
      <c r="A47" s="12"/>
      <c r="B47" s="15"/>
      <c r="C47" s="14"/>
      <c r="D47" s="15"/>
      <c r="E47" s="14"/>
      <c r="F47" s="26" t="s">
        <v>417</v>
      </c>
      <c r="G47" s="9">
        <f t="shared" si="0"/>
        <v>37.8</v>
      </c>
      <c r="H47" s="14">
        <v>37.8</v>
      </c>
      <c r="I47" s="9"/>
      <c r="J47" s="9"/>
      <c r="K47" s="9"/>
      <c r="L47" s="16" t="s">
        <v>377</v>
      </c>
      <c r="M47" s="16" t="s">
        <v>382</v>
      </c>
      <c r="N47" s="36" t="s">
        <v>583</v>
      </c>
      <c r="O47" s="61"/>
      <c r="P47" s="64"/>
    </row>
    <row r="48" ht="45" spans="1:16">
      <c r="A48" s="12"/>
      <c r="B48" s="15"/>
      <c r="C48" s="14" t="s">
        <v>21</v>
      </c>
      <c r="D48" s="15"/>
      <c r="E48" s="14" t="s">
        <v>109</v>
      </c>
      <c r="F48" s="26" t="s">
        <v>418</v>
      </c>
      <c r="G48" s="9">
        <f t="shared" si="0"/>
        <v>63</v>
      </c>
      <c r="H48" s="14">
        <v>63</v>
      </c>
      <c r="I48" s="9"/>
      <c r="J48" s="9"/>
      <c r="K48" s="9"/>
      <c r="L48" s="16" t="s">
        <v>377</v>
      </c>
      <c r="M48" s="16" t="s">
        <v>382</v>
      </c>
      <c r="N48" s="36" t="s">
        <v>583</v>
      </c>
      <c r="O48" s="61"/>
      <c r="P48" s="64"/>
    </row>
    <row r="49" ht="45" spans="1:16">
      <c r="A49" s="12">
        <v>7</v>
      </c>
      <c r="B49" s="16" t="s">
        <v>585</v>
      </c>
      <c r="C49" s="17" t="s">
        <v>374</v>
      </c>
      <c r="D49" s="16" t="s">
        <v>419</v>
      </c>
      <c r="E49" s="15" t="s">
        <v>101</v>
      </c>
      <c r="F49" s="16" t="s">
        <v>420</v>
      </c>
      <c r="G49" s="9">
        <f t="shared" si="0"/>
        <v>15</v>
      </c>
      <c r="H49" s="14">
        <v>15</v>
      </c>
      <c r="I49" s="9"/>
      <c r="J49" s="9"/>
      <c r="K49" s="9"/>
      <c r="L49" s="16" t="s">
        <v>421</v>
      </c>
      <c r="M49" s="16" t="s">
        <v>422</v>
      </c>
      <c r="N49" s="36" t="s">
        <v>586</v>
      </c>
      <c r="O49" s="61"/>
      <c r="P49" s="64"/>
    </row>
    <row r="50" ht="45" spans="1:16">
      <c r="A50" s="12">
        <v>7</v>
      </c>
      <c r="B50" s="16" t="s">
        <v>585</v>
      </c>
      <c r="C50" s="17" t="s">
        <v>374</v>
      </c>
      <c r="D50" s="16" t="s">
        <v>419</v>
      </c>
      <c r="E50" s="14" t="s">
        <v>101</v>
      </c>
      <c r="F50" s="24" t="s">
        <v>423</v>
      </c>
      <c r="G50" s="9">
        <f t="shared" si="0"/>
        <v>30</v>
      </c>
      <c r="H50" s="14">
        <v>30</v>
      </c>
      <c r="I50" s="9"/>
      <c r="J50" s="9"/>
      <c r="K50" s="9"/>
      <c r="L50" s="16" t="s">
        <v>424</v>
      </c>
      <c r="M50" s="16" t="s">
        <v>422</v>
      </c>
      <c r="N50" s="36" t="s">
        <v>586</v>
      </c>
      <c r="O50" s="61"/>
      <c r="P50" s="64"/>
    </row>
    <row r="51" ht="78.75" customHeight="1" spans="1:16">
      <c r="A51" s="7">
        <v>8</v>
      </c>
      <c r="B51" s="18" t="s">
        <v>429</v>
      </c>
      <c r="C51" s="18" t="s">
        <v>21</v>
      </c>
      <c r="D51" s="18" t="s">
        <v>430</v>
      </c>
      <c r="E51" s="18" t="s">
        <v>431</v>
      </c>
      <c r="F51" s="27" t="s">
        <v>432</v>
      </c>
      <c r="G51" s="9">
        <f t="shared" si="0"/>
        <v>75</v>
      </c>
      <c r="H51" s="28">
        <v>75</v>
      </c>
      <c r="I51" s="9"/>
      <c r="J51" s="9"/>
      <c r="K51" s="9"/>
      <c r="L51" s="27" t="s">
        <v>587</v>
      </c>
      <c r="M51" s="27" t="s">
        <v>434</v>
      </c>
      <c r="N51" s="36" t="s">
        <v>588</v>
      </c>
      <c r="O51" s="61" t="s">
        <v>589</v>
      </c>
      <c r="P51" s="64">
        <v>60</v>
      </c>
    </row>
    <row r="52" ht="179.25" customHeight="1" spans="1:16">
      <c r="A52" s="7">
        <v>9</v>
      </c>
      <c r="B52" s="18" t="s">
        <v>435</v>
      </c>
      <c r="C52" s="18" t="s">
        <v>21</v>
      </c>
      <c r="D52" s="18" t="s">
        <v>430</v>
      </c>
      <c r="E52" s="18" t="s">
        <v>436</v>
      </c>
      <c r="F52" s="29" t="s">
        <v>437</v>
      </c>
      <c r="G52" s="9">
        <f t="shared" si="0"/>
        <v>135</v>
      </c>
      <c r="H52" s="28">
        <v>135</v>
      </c>
      <c r="I52" s="9"/>
      <c r="J52" s="9"/>
      <c r="K52" s="9"/>
      <c r="L52" s="33" t="s">
        <v>438</v>
      </c>
      <c r="M52" s="27" t="s">
        <v>439</v>
      </c>
      <c r="N52" s="36" t="s">
        <v>588</v>
      </c>
      <c r="O52" s="61" t="s">
        <v>589</v>
      </c>
      <c r="P52" s="64">
        <v>88</v>
      </c>
    </row>
    <row r="53" ht="102.75" customHeight="1" spans="1:16">
      <c r="A53" s="7">
        <v>10</v>
      </c>
      <c r="B53" s="18" t="s">
        <v>440</v>
      </c>
      <c r="C53" s="18" t="s">
        <v>21</v>
      </c>
      <c r="D53" s="18" t="s">
        <v>430</v>
      </c>
      <c r="E53" s="18" t="s">
        <v>441</v>
      </c>
      <c r="F53" s="27" t="s">
        <v>442</v>
      </c>
      <c r="G53" s="9">
        <f t="shared" si="0"/>
        <v>105</v>
      </c>
      <c r="H53" s="28">
        <v>105</v>
      </c>
      <c r="I53" s="9"/>
      <c r="J53" s="9"/>
      <c r="K53" s="9"/>
      <c r="L53" s="27" t="s">
        <v>587</v>
      </c>
      <c r="M53" s="27" t="s">
        <v>443</v>
      </c>
      <c r="N53" s="36" t="s">
        <v>588</v>
      </c>
      <c r="O53" s="61" t="s">
        <v>589</v>
      </c>
      <c r="P53" s="64">
        <v>84</v>
      </c>
    </row>
    <row r="54" ht="75.75" customHeight="1" spans="1:16">
      <c r="A54" s="7">
        <v>11</v>
      </c>
      <c r="B54" s="18" t="s">
        <v>444</v>
      </c>
      <c r="C54" s="18" t="s">
        <v>21</v>
      </c>
      <c r="D54" s="18" t="s">
        <v>430</v>
      </c>
      <c r="E54" s="18" t="s">
        <v>445</v>
      </c>
      <c r="F54" s="27" t="s">
        <v>446</v>
      </c>
      <c r="G54" s="9">
        <f t="shared" si="0"/>
        <v>85</v>
      </c>
      <c r="H54" s="28">
        <v>85</v>
      </c>
      <c r="I54" s="9"/>
      <c r="J54" s="9"/>
      <c r="K54" s="9"/>
      <c r="L54" s="27" t="s">
        <v>587</v>
      </c>
      <c r="M54" s="27" t="s">
        <v>447</v>
      </c>
      <c r="N54" s="36" t="s">
        <v>588</v>
      </c>
      <c r="O54" s="61" t="s">
        <v>589</v>
      </c>
      <c r="P54" s="64">
        <v>68</v>
      </c>
    </row>
    <row r="55" ht="321.75" customHeight="1" spans="1:16">
      <c r="A55" s="7">
        <v>12</v>
      </c>
      <c r="B55" s="18" t="s">
        <v>448</v>
      </c>
      <c r="C55" s="18" t="s">
        <v>21</v>
      </c>
      <c r="D55" s="18" t="s">
        <v>430</v>
      </c>
      <c r="E55" s="18" t="s">
        <v>449</v>
      </c>
      <c r="F55" s="27" t="s">
        <v>450</v>
      </c>
      <c r="G55" s="9">
        <f t="shared" si="0"/>
        <v>502</v>
      </c>
      <c r="H55" s="28">
        <v>502</v>
      </c>
      <c r="I55" s="9"/>
      <c r="J55" s="9"/>
      <c r="K55" s="9"/>
      <c r="L55" s="33" t="s">
        <v>451</v>
      </c>
      <c r="M55" s="27" t="s">
        <v>452</v>
      </c>
      <c r="N55" s="36"/>
      <c r="O55" s="61"/>
      <c r="P55" s="64"/>
    </row>
    <row r="56" ht="39" customHeight="1" spans="1:16">
      <c r="A56" s="7"/>
      <c r="B56" s="19" t="s">
        <v>590</v>
      </c>
      <c r="C56" s="18"/>
      <c r="D56" s="18"/>
      <c r="E56" s="18"/>
      <c r="F56" s="27"/>
      <c r="G56" s="9">
        <f t="shared" si="0"/>
        <v>6656.09</v>
      </c>
      <c r="H56" s="28">
        <f>SUM(H57:H83)</f>
        <v>3981</v>
      </c>
      <c r="I56" s="28">
        <f>SUM(I57:I83)</f>
        <v>2675.09</v>
      </c>
      <c r="J56" s="28">
        <f>SUM(J57:J83)</f>
        <v>0</v>
      </c>
      <c r="K56" s="28">
        <f>SUM(K57:K83)</f>
        <v>0</v>
      </c>
      <c r="L56" s="33"/>
      <c r="M56" s="27"/>
      <c r="N56" s="36"/>
      <c r="O56" s="61"/>
      <c r="P56" s="64"/>
    </row>
    <row r="57" ht="33.75" customHeight="1" spans="1:16">
      <c r="A57" s="7">
        <v>13</v>
      </c>
      <c r="B57" s="20" t="s">
        <v>99</v>
      </c>
      <c r="C57" s="21" t="s">
        <v>21</v>
      </c>
      <c r="D57" s="21" t="s">
        <v>100</v>
      </c>
      <c r="E57" s="21" t="s">
        <v>66</v>
      </c>
      <c r="F57" s="20" t="s">
        <v>320</v>
      </c>
      <c r="G57" s="9">
        <f t="shared" si="0"/>
        <v>45</v>
      </c>
      <c r="H57" s="9"/>
      <c r="I57" s="21">
        <v>45</v>
      </c>
      <c r="J57" s="9"/>
      <c r="K57" s="9"/>
      <c r="L57" s="34" t="s">
        <v>297</v>
      </c>
      <c r="M57" s="34" t="s">
        <v>321</v>
      </c>
      <c r="N57" s="36" t="s">
        <v>591</v>
      </c>
      <c r="O57" s="61" t="s">
        <v>592</v>
      </c>
      <c r="P57" s="64">
        <v>29.6</v>
      </c>
    </row>
    <row r="58" ht="42" customHeight="1" spans="1:16">
      <c r="A58" s="7">
        <v>14</v>
      </c>
      <c r="B58" s="20" t="s">
        <v>322</v>
      </c>
      <c r="C58" s="21" t="s">
        <v>21</v>
      </c>
      <c r="D58" s="21" t="s">
        <v>100</v>
      </c>
      <c r="E58" s="21" t="s">
        <v>323</v>
      </c>
      <c r="F58" s="20" t="s">
        <v>324</v>
      </c>
      <c r="G58" s="9">
        <f t="shared" si="0"/>
        <v>5</v>
      </c>
      <c r="H58" s="9"/>
      <c r="I58" s="21">
        <v>5</v>
      </c>
      <c r="J58" s="9"/>
      <c r="K58" s="9"/>
      <c r="L58" s="34" t="s">
        <v>297</v>
      </c>
      <c r="M58" s="34" t="s">
        <v>325</v>
      </c>
      <c r="N58" s="36" t="s">
        <v>593</v>
      </c>
      <c r="O58" s="61" t="s">
        <v>594</v>
      </c>
      <c r="P58" s="64">
        <v>5</v>
      </c>
    </row>
    <row r="59" ht="54" customHeight="1" spans="1:16">
      <c r="A59" s="7">
        <v>15</v>
      </c>
      <c r="B59" s="20" t="s">
        <v>117</v>
      </c>
      <c r="C59" s="21" t="s">
        <v>21</v>
      </c>
      <c r="D59" s="21" t="s">
        <v>100</v>
      </c>
      <c r="E59" s="21" t="s">
        <v>66</v>
      </c>
      <c r="F59" s="20" t="s">
        <v>326</v>
      </c>
      <c r="G59" s="9">
        <f t="shared" si="0"/>
        <v>11</v>
      </c>
      <c r="H59" s="9"/>
      <c r="I59" s="21">
        <v>11</v>
      </c>
      <c r="J59" s="9"/>
      <c r="K59" s="9"/>
      <c r="L59" s="34" t="s">
        <v>297</v>
      </c>
      <c r="M59" s="34" t="s">
        <v>120</v>
      </c>
      <c r="N59" s="36" t="s">
        <v>591</v>
      </c>
      <c r="O59" s="61" t="s">
        <v>595</v>
      </c>
      <c r="P59" s="64">
        <v>11</v>
      </c>
    </row>
    <row r="60" ht="61.5" customHeight="1" spans="1:16">
      <c r="A60" s="7">
        <v>16</v>
      </c>
      <c r="B60" s="20" t="s">
        <v>327</v>
      </c>
      <c r="C60" s="21" t="s">
        <v>21</v>
      </c>
      <c r="D60" s="21" t="s">
        <v>100</v>
      </c>
      <c r="E60" s="21" t="s">
        <v>328</v>
      </c>
      <c r="F60" s="20" t="s">
        <v>329</v>
      </c>
      <c r="G60" s="9">
        <f t="shared" si="0"/>
        <v>10</v>
      </c>
      <c r="H60" s="9"/>
      <c r="I60" s="21">
        <v>10</v>
      </c>
      <c r="J60" s="9"/>
      <c r="K60" s="9"/>
      <c r="L60" s="34" t="s">
        <v>297</v>
      </c>
      <c r="M60" s="34" t="s">
        <v>330</v>
      </c>
      <c r="N60" s="36" t="s">
        <v>593</v>
      </c>
      <c r="O60" s="61" t="s">
        <v>592</v>
      </c>
      <c r="P60" s="64">
        <v>10</v>
      </c>
    </row>
    <row r="61" ht="75" spans="1:16">
      <c r="A61" s="7">
        <v>17</v>
      </c>
      <c r="B61" s="22" t="s">
        <v>332</v>
      </c>
      <c r="C61" s="23" t="s">
        <v>21</v>
      </c>
      <c r="D61" s="23" t="s">
        <v>333</v>
      </c>
      <c r="E61" s="30" t="s">
        <v>596</v>
      </c>
      <c r="F61" s="31" t="s">
        <v>597</v>
      </c>
      <c r="G61" s="9">
        <f t="shared" si="0"/>
        <v>26</v>
      </c>
      <c r="H61" s="9"/>
      <c r="I61" s="23">
        <v>26</v>
      </c>
      <c r="J61" s="9"/>
      <c r="K61" s="9"/>
      <c r="L61" s="30" t="s">
        <v>284</v>
      </c>
      <c r="M61" s="32" t="s">
        <v>336</v>
      </c>
      <c r="N61" s="36" t="s">
        <v>598</v>
      </c>
      <c r="O61" s="61" t="s">
        <v>599</v>
      </c>
      <c r="P61" s="64">
        <v>26</v>
      </c>
    </row>
    <row r="62" ht="60" spans="1:16">
      <c r="A62" s="7">
        <v>18</v>
      </c>
      <c r="B62" s="22" t="s">
        <v>337</v>
      </c>
      <c r="C62" s="23" t="s">
        <v>21</v>
      </c>
      <c r="D62" s="23" t="s">
        <v>333</v>
      </c>
      <c r="E62" s="30" t="s">
        <v>338</v>
      </c>
      <c r="F62" s="32" t="s">
        <v>339</v>
      </c>
      <c r="G62" s="9">
        <f t="shared" si="0"/>
        <v>111</v>
      </c>
      <c r="H62" s="9"/>
      <c r="I62" s="23">
        <v>111</v>
      </c>
      <c r="J62" s="9"/>
      <c r="K62" s="9"/>
      <c r="L62" s="22" t="s">
        <v>297</v>
      </c>
      <c r="M62" s="32" t="s">
        <v>340</v>
      </c>
      <c r="N62" s="36" t="s">
        <v>600</v>
      </c>
      <c r="O62" s="61" t="s">
        <v>601</v>
      </c>
      <c r="P62" s="64">
        <v>111</v>
      </c>
    </row>
    <row r="63" ht="69" customHeight="1" spans="1:16">
      <c r="A63" s="7">
        <v>19</v>
      </c>
      <c r="B63" s="22" t="s">
        <v>59</v>
      </c>
      <c r="C63" s="23" t="s">
        <v>21</v>
      </c>
      <c r="D63" s="23" t="s">
        <v>333</v>
      </c>
      <c r="E63" s="30" t="s">
        <v>341</v>
      </c>
      <c r="F63" s="32" t="s">
        <v>342</v>
      </c>
      <c r="G63" s="9">
        <f t="shared" si="0"/>
        <v>15.6</v>
      </c>
      <c r="H63" s="9"/>
      <c r="I63" s="23">
        <v>15.6</v>
      </c>
      <c r="J63" s="9"/>
      <c r="K63" s="9"/>
      <c r="L63" s="22" t="s">
        <v>297</v>
      </c>
      <c r="M63" s="32" t="s">
        <v>343</v>
      </c>
      <c r="N63" s="36" t="s">
        <v>600</v>
      </c>
      <c r="O63" s="61" t="s">
        <v>602</v>
      </c>
      <c r="P63" s="64">
        <v>15.6</v>
      </c>
    </row>
    <row r="64" ht="72" customHeight="1" spans="1:16">
      <c r="A64" s="7">
        <v>20</v>
      </c>
      <c r="B64" s="22" t="s">
        <v>344</v>
      </c>
      <c r="C64" s="23" t="s">
        <v>21</v>
      </c>
      <c r="D64" s="23" t="s">
        <v>333</v>
      </c>
      <c r="E64" s="30" t="s">
        <v>341</v>
      </c>
      <c r="F64" s="32" t="s">
        <v>345</v>
      </c>
      <c r="G64" s="9">
        <f t="shared" si="0"/>
        <v>194.5</v>
      </c>
      <c r="H64" s="9"/>
      <c r="I64" s="23">
        <v>194.5</v>
      </c>
      <c r="J64" s="9"/>
      <c r="K64" s="9"/>
      <c r="L64" s="22" t="s">
        <v>297</v>
      </c>
      <c r="M64" s="32" t="s">
        <v>346</v>
      </c>
      <c r="N64" s="36" t="s">
        <v>603</v>
      </c>
      <c r="O64" s="61" t="s">
        <v>604</v>
      </c>
      <c r="P64" s="64">
        <v>194.5</v>
      </c>
    </row>
    <row r="65" ht="75" spans="1:16">
      <c r="A65" s="7">
        <v>21</v>
      </c>
      <c r="B65" s="22" t="s">
        <v>347</v>
      </c>
      <c r="C65" s="23" t="s">
        <v>21</v>
      </c>
      <c r="D65" s="23" t="s">
        <v>333</v>
      </c>
      <c r="E65" s="30" t="s">
        <v>348</v>
      </c>
      <c r="F65" s="32" t="s">
        <v>349</v>
      </c>
      <c r="G65" s="9">
        <f t="shared" si="0"/>
        <v>3</v>
      </c>
      <c r="H65" s="9"/>
      <c r="I65" s="23">
        <v>3</v>
      </c>
      <c r="J65" s="9"/>
      <c r="K65" s="9"/>
      <c r="L65" s="22" t="s">
        <v>297</v>
      </c>
      <c r="M65" s="32" t="s">
        <v>350</v>
      </c>
      <c r="N65" s="36" t="s">
        <v>603</v>
      </c>
      <c r="O65" s="61" t="s">
        <v>604</v>
      </c>
      <c r="P65" s="64">
        <v>3</v>
      </c>
    </row>
    <row r="66" ht="229.5" customHeight="1" spans="1:16">
      <c r="A66" s="7">
        <v>22</v>
      </c>
      <c r="B66" s="37" t="s">
        <v>363</v>
      </c>
      <c r="C66" s="38" t="s">
        <v>21</v>
      </c>
      <c r="D66" s="37" t="s">
        <v>364</v>
      </c>
      <c r="E66" s="37" t="s">
        <v>365</v>
      </c>
      <c r="F66" s="37" t="s">
        <v>605</v>
      </c>
      <c r="G66" s="9">
        <f t="shared" si="0"/>
        <v>960</v>
      </c>
      <c r="H66" s="9">
        <v>960</v>
      </c>
      <c r="I66" s="9"/>
      <c r="J66" s="9"/>
      <c r="K66" s="9"/>
      <c r="L66" s="37" t="s">
        <v>606</v>
      </c>
      <c r="M66" s="37" t="s">
        <v>607</v>
      </c>
      <c r="N66" s="36" t="s">
        <v>608</v>
      </c>
      <c r="O66" s="61" t="s">
        <v>609</v>
      </c>
      <c r="P66" s="64">
        <v>960</v>
      </c>
    </row>
    <row r="67" ht="45" spans="1:16">
      <c r="A67" s="7">
        <v>23</v>
      </c>
      <c r="B67" s="16" t="s">
        <v>369</v>
      </c>
      <c r="C67" s="15" t="s">
        <v>21</v>
      </c>
      <c r="D67" s="15" t="s">
        <v>80</v>
      </c>
      <c r="E67" s="15" t="s">
        <v>370</v>
      </c>
      <c r="F67" s="16" t="s">
        <v>371</v>
      </c>
      <c r="G67" s="9">
        <f t="shared" si="0"/>
        <v>161.19</v>
      </c>
      <c r="H67" s="9"/>
      <c r="I67" s="15">
        <v>161.19</v>
      </c>
      <c r="J67" s="9"/>
      <c r="K67" s="9"/>
      <c r="L67" s="16" t="s">
        <v>610</v>
      </c>
      <c r="M67" s="16" t="s">
        <v>372</v>
      </c>
      <c r="N67" s="36" t="s">
        <v>611</v>
      </c>
      <c r="O67" s="61" t="s">
        <v>612</v>
      </c>
      <c r="P67" s="64">
        <v>161.19</v>
      </c>
    </row>
    <row r="68" ht="45" spans="1:16">
      <c r="A68" s="12">
        <v>24</v>
      </c>
      <c r="B68" s="39" t="s">
        <v>480</v>
      </c>
      <c r="C68" s="40" t="s">
        <v>21</v>
      </c>
      <c r="D68" s="40" t="s">
        <v>481</v>
      </c>
      <c r="E68" s="40"/>
      <c r="F68" s="39" t="s">
        <v>482</v>
      </c>
      <c r="G68" s="40">
        <f t="shared" si="0"/>
        <v>535</v>
      </c>
      <c r="H68" s="40"/>
      <c r="I68" s="40">
        <v>535</v>
      </c>
      <c r="J68" s="40"/>
      <c r="K68" s="40"/>
      <c r="L68" s="59" t="s">
        <v>483</v>
      </c>
      <c r="M68" s="60" t="s">
        <v>155</v>
      </c>
      <c r="N68" s="59"/>
      <c r="O68" s="61"/>
      <c r="P68" s="64"/>
    </row>
    <row r="69" ht="45" spans="1:16">
      <c r="A69" s="12">
        <v>25</v>
      </c>
      <c r="B69" s="41" t="s">
        <v>358</v>
      </c>
      <c r="C69" s="41" t="s">
        <v>21</v>
      </c>
      <c r="D69" s="41" t="s">
        <v>123</v>
      </c>
      <c r="E69" s="53" t="s">
        <v>359</v>
      </c>
      <c r="F69" s="41" t="s">
        <v>360</v>
      </c>
      <c r="G69" s="9">
        <f t="shared" si="0"/>
        <v>40</v>
      </c>
      <c r="H69" s="45"/>
      <c r="I69" s="41">
        <v>40</v>
      </c>
      <c r="J69" s="45"/>
      <c r="K69" s="45"/>
      <c r="L69" s="53" t="s">
        <v>361</v>
      </c>
      <c r="M69" s="53" t="s">
        <v>362</v>
      </c>
      <c r="N69" s="61" t="s">
        <v>613</v>
      </c>
      <c r="O69" s="61" t="s">
        <v>614</v>
      </c>
      <c r="P69" s="64">
        <v>40</v>
      </c>
    </row>
    <row r="70" ht="75" spans="1:16">
      <c r="A70" s="12">
        <v>27</v>
      </c>
      <c r="B70" s="42" t="s">
        <v>240</v>
      </c>
      <c r="C70" s="43" t="s">
        <v>21</v>
      </c>
      <c r="D70" s="43" t="s">
        <v>241</v>
      </c>
      <c r="E70" s="53" t="s">
        <v>242</v>
      </c>
      <c r="F70" s="42" t="s">
        <v>243</v>
      </c>
      <c r="G70" s="9">
        <f t="shared" ref="G70:G89" si="2">H70+I70+J70+K70</f>
        <v>810</v>
      </c>
      <c r="H70" s="45"/>
      <c r="I70" s="43">
        <v>810</v>
      </c>
      <c r="J70" s="45"/>
      <c r="K70" s="45"/>
      <c r="L70" s="42" t="s">
        <v>615</v>
      </c>
      <c r="M70" s="42" t="s">
        <v>245</v>
      </c>
      <c r="N70" s="61" t="s">
        <v>616</v>
      </c>
      <c r="O70" s="61"/>
      <c r="P70" s="64">
        <v>810</v>
      </c>
    </row>
    <row r="71" ht="45" spans="1:16">
      <c r="A71" s="12">
        <v>28</v>
      </c>
      <c r="B71" s="42" t="s">
        <v>246</v>
      </c>
      <c r="C71" s="43" t="s">
        <v>21</v>
      </c>
      <c r="D71" s="43" t="s">
        <v>241</v>
      </c>
      <c r="E71" s="53" t="s">
        <v>247</v>
      </c>
      <c r="F71" s="42" t="s">
        <v>248</v>
      </c>
      <c r="G71" s="9">
        <f t="shared" si="2"/>
        <v>60</v>
      </c>
      <c r="H71" s="45"/>
      <c r="I71" s="43">
        <v>60</v>
      </c>
      <c r="J71" s="45"/>
      <c r="K71" s="45"/>
      <c r="L71" s="42" t="s">
        <v>615</v>
      </c>
      <c r="M71" s="42" t="s">
        <v>249</v>
      </c>
      <c r="N71" s="61" t="s">
        <v>616</v>
      </c>
      <c r="O71" s="61"/>
      <c r="P71" s="64">
        <v>60</v>
      </c>
    </row>
    <row r="72" ht="60" spans="1:16">
      <c r="A72" s="12">
        <v>29</v>
      </c>
      <c r="B72" s="42" t="s">
        <v>250</v>
      </c>
      <c r="C72" s="43" t="s">
        <v>21</v>
      </c>
      <c r="D72" s="43" t="s">
        <v>241</v>
      </c>
      <c r="E72" s="54" t="s">
        <v>251</v>
      </c>
      <c r="F72" s="42" t="s">
        <v>252</v>
      </c>
      <c r="G72" s="9">
        <f t="shared" si="2"/>
        <v>25</v>
      </c>
      <c r="H72" s="45"/>
      <c r="I72" s="43">
        <v>25</v>
      </c>
      <c r="J72" s="45"/>
      <c r="K72" s="45"/>
      <c r="L72" s="42" t="s">
        <v>617</v>
      </c>
      <c r="M72" s="42" t="s">
        <v>254</v>
      </c>
      <c r="N72" s="61" t="s">
        <v>616</v>
      </c>
      <c r="O72" s="61"/>
      <c r="P72" s="64">
        <v>25</v>
      </c>
    </row>
    <row r="73" ht="37.5" customHeight="1" spans="1:16">
      <c r="A73" s="12">
        <v>30</v>
      </c>
      <c r="B73" s="42" t="s">
        <v>255</v>
      </c>
      <c r="C73" s="43" t="s">
        <v>21</v>
      </c>
      <c r="D73" s="43" t="s">
        <v>241</v>
      </c>
      <c r="E73" s="43" t="s">
        <v>256</v>
      </c>
      <c r="F73" s="42" t="s">
        <v>257</v>
      </c>
      <c r="G73" s="9">
        <f t="shared" si="2"/>
        <v>15</v>
      </c>
      <c r="H73" s="45"/>
      <c r="I73" s="43">
        <v>15</v>
      </c>
      <c r="J73" s="45"/>
      <c r="K73" s="45"/>
      <c r="L73" s="42" t="s">
        <v>258</v>
      </c>
      <c r="M73" s="42" t="s">
        <v>259</v>
      </c>
      <c r="N73" s="61" t="s">
        <v>616</v>
      </c>
      <c r="O73" s="61"/>
      <c r="P73" s="64">
        <v>15</v>
      </c>
    </row>
    <row r="74" ht="82.5" customHeight="1" spans="1:16">
      <c r="A74" s="12">
        <v>31</v>
      </c>
      <c r="B74" s="42" t="s">
        <v>27</v>
      </c>
      <c r="C74" s="43" t="s">
        <v>21</v>
      </c>
      <c r="D74" s="43" t="s">
        <v>241</v>
      </c>
      <c r="E74" s="43" t="s">
        <v>66</v>
      </c>
      <c r="F74" s="42" t="s">
        <v>260</v>
      </c>
      <c r="G74" s="9">
        <f t="shared" si="2"/>
        <v>85.5</v>
      </c>
      <c r="H74" s="45"/>
      <c r="I74" s="43">
        <v>85.5</v>
      </c>
      <c r="J74" s="45"/>
      <c r="K74" s="45"/>
      <c r="L74" s="42" t="s">
        <v>261</v>
      </c>
      <c r="M74" s="62" t="s">
        <v>262</v>
      </c>
      <c r="N74" s="61" t="s">
        <v>616</v>
      </c>
      <c r="O74" s="61"/>
      <c r="P74" s="64">
        <v>85.5</v>
      </c>
    </row>
    <row r="75" ht="60" spans="1:16">
      <c r="A75" s="12">
        <v>32</v>
      </c>
      <c r="B75" s="42" t="s">
        <v>263</v>
      </c>
      <c r="C75" s="43" t="s">
        <v>21</v>
      </c>
      <c r="D75" s="43" t="s">
        <v>241</v>
      </c>
      <c r="E75" s="55" t="s">
        <v>264</v>
      </c>
      <c r="F75" s="42" t="s">
        <v>265</v>
      </c>
      <c r="G75" s="9">
        <f t="shared" si="2"/>
        <v>10</v>
      </c>
      <c r="H75" s="45"/>
      <c r="I75" s="43">
        <v>10</v>
      </c>
      <c r="J75" s="45"/>
      <c r="K75" s="45"/>
      <c r="L75" s="42" t="s">
        <v>266</v>
      </c>
      <c r="M75" s="42" t="s">
        <v>267</v>
      </c>
      <c r="N75" s="61" t="s">
        <v>616</v>
      </c>
      <c r="O75" s="61"/>
      <c r="P75" s="64">
        <v>10</v>
      </c>
    </row>
    <row r="76" ht="60" spans="1:16">
      <c r="A76" s="12">
        <v>33</v>
      </c>
      <c r="B76" s="42" t="s">
        <v>268</v>
      </c>
      <c r="C76" s="43" t="s">
        <v>269</v>
      </c>
      <c r="D76" s="43" t="s">
        <v>241</v>
      </c>
      <c r="E76" s="55" t="s">
        <v>270</v>
      </c>
      <c r="F76" s="42" t="s">
        <v>271</v>
      </c>
      <c r="G76" s="9">
        <f t="shared" si="2"/>
        <v>120</v>
      </c>
      <c r="H76" s="45"/>
      <c r="I76" s="43">
        <v>120</v>
      </c>
      <c r="J76" s="45"/>
      <c r="K76" s="45"/>
      <c r="L76" s="42" t="s">
        <v>618</v>
      </c>
      <c r="M76" s="42" t="s">
        <v>273</v>
      </c>
      <c r="N76" s="61"/>
      <c r="O76" s="61"/>
      <c r="P76" s="64"/>
    </row>
    <row r="77" ht="60" spans="1:16">
      <c r="A77" s="12">
        <v>34</v>
      </c>
      <c r="B77" s="42" t="s">
        <v>274</v>
      </c>
      <c r="C77" s="43" t="s">
        <v>21</v>
      </c>
      <c r="D77" s="43" t="s">
        <v>241</v>
      </c>
      <c r="E77" s="43" t="s">
        <v>275</v>
      </c>
      <c r="F77" s="42" t="s">
        <v>276</v>
      </c>
      <c r="G77" s="9">
        <f t="shared" si="2"/>
        <v>50</v>
      </c>
      <c r="H77" s="45"/>
      <c r="I77" s="43">
        <v>50</v>
      </c>
      <c r="J77" s="45"/>
      <c r="K77" s="45"/>
      <c r="L77" s="42" t="s">
        <v>261</v>
      </c>
      <c r="M77" s="42" t="s">
        <v>277</v>
      </c>
      <c r="N77" s="61"/>
      <c r="O77" s="61"/>
      <c r="P77" s="64"/>
    </row>
    <row r="78" ht="76.5" spans="1:16">
      <c r="A78" s="12">
        <v>35</v>
      </c>
      <c r="B78" s="42" t="s">
        <v>290</v>
      </c>
      <c r="C78" s="43" t="s">
        <v>21</v>
      </c>
      <c r="D78" s="43" t="s">
        <v>241</v>
      </c>
      <c r="E78" s="43" t="s">
        <v>66</v>
      </c>
      <c r="F78" s="42" t="s">
        <v>291</v>
      </c>
      <c r="G78" s="9">
        <f t="shared" si="2"/>
        <v>131</v>
      </c>
      <c r="H78" s="45">
        <v>131</v>
      </c>
      <c r="I78" s="43"/>
      <c r="J78" s="45"/>
      <c r="K78" s="45"/>
      <c r="L78" s="42" t="s">
        <v>261</v>
      </c>
      <c r="M78" s="62" t="s">
        <v>292</v>
      </c>
      <c r="N78" s="61" t="s">
        <v>619</v>
      </c>
      <c r="O78" s="61" t="s">
        <v>589</v>
      </c>
      <c r="P78" s="64">
        <v>131</v>
      </c>
    </row>
    <row r="79" ht="45" spans="1:16">
      <c r="A79" s="12">
        <v>36</v>
      </c>
      <c r="B79" s="42" t="s">
        <v>293</v>
      </c>
      <c r="C79" s="43" t="s">
        <v>21</v>
      </c>
      <c r="D79" s="43" t="s">
        <v>294</v>
      </c>
      <c r="E79" s="43" t="s">
        <v>295</v>
      </c>
      <c r="F79" s="42" t="s">
        <v>296</v>
      </c>
      <c r="G79" s="9">
        <f t="shared" si="2"/>
        <v>18</v>
      </c>
      <c r="H79" s="45"/>
      <c r="I79" s="43">
        <v>18</v>
      </c>
      <c r="J79" s="45"/>
      <c r="K79" s="45"/>
      <c r="L79" s="42" t="s">
        <v>433</v>
      </c>
      <c r="M79" s="42" t="s">
        <v>298</v>
      </c>
      <c r="N79" s="61" t="s">
        <v>616</v>
      </c>
      <c r="O79" s="61" t="s">
        <v>620</v>
      </c>
      <c r="P79" s="64">
        <v>18</v>
      </c>
    </row>
    <row r="80" ht="45" spans="1:16">
      <c r="A80" s="12">
        <v>37</v>
      </c>
      <c r="B80" s="44" t="s">
        <v>484</v>
      </c>
      <c r="C80" s="43" t="s">
        <v>21</v>
      </c>
      <c r="D80" s="43" t="s">
        <v>485</v>
      </c>
      <c r="E80" s="43" t="s">
        <v>486</v>
      </c>
      <c r="F80" s="44" t="s">
        <v>487</v>
      </c>
      <c r="G80" s="9">
        <f t="shared" si="2"/>
        <v>630</v>
      </c>
      <c r="H80" s="45">
        <v>630</v>
      </c>
      <c r="I80" s="45"/>
      <c r="J80" s="45"/>
      <c r="K80" s="45"/>
      <c r="L80" s="43" t="s">
        <v>297</v>
      </c>
      <c r="M80" s="44" t="s">
        <v>488</v>
      </c>
      <c r="N80" s="61"/>
      <c r="O80" s="61"/>
      <c r="P80" s="64"/>
    </row>
    <row r="81" ht="150" spans="1:16">
      <c r="A81" s="12">
        <v>38</v>
      </c>
      <c r="B81" s="44" t="s">
        <v>489</v>
      </c>
      <c r="C81" s="43" t="s">
        <v>21</v>
      </c>
      <c r="D81" s="43" t="s">
        <v>485</v>
      </c>
      <c r="E81" s="43" t="s">
        <v>490</v>
      </c>
      <c r="F81" s="44" t="s">
        <v>491</v>
      </c>
      <c r="G81" s="9">
        <f t="shared" si="2"/>
        <v>770</v>
      </c>
      <c r="H81" s="45">
        <v>770</v>
      </c>
      <c r="I81" s="45"/>
      <c r="J81" s="45"/>
      <c r="K81" s="45"/>
      <c r="L81" s="43" t="s">
        <v>297</v>
      </c>
      <c r="M81" s="44" t="s">
        <v>492</v>
      </c>
      <c r="N81" s="61"/>
      <c r="O81" s="61"/>
      <c r="P81" s="64"/>
    </row>
    <row r="82" ht="92.25" customHeight="1" spans="1:16">
      <c r="A82" s="12">
        <v>39</v>
      </c>
      <c r="B82" s="44" t="s">
        <v>493</v>
      </c>
      <c r="C82" s="45"/>
      <c r="D82" s="45" t="s">
        <v>485</v>
      </c>
      <c r="E82" s="45" t="s">
        <v>494</v>
      </c>
      <c r="F82" s="56" t="s">
        <v>495</v>
      </c>
      <c r="G82" s="9">
        <f t="shared" si="2"/>
        <v>1014.3</v>
      </c>
      <c r="H82" s="45">
        <v>690</v>
      </c>
      <c r="I82" s="45">
        <v>324.3</v>
      </c>
      <c r="J82" s="45"/>
      <c r="K82" s="45"/>
      <c r="L82" s="43" t="s">
        <v>621</v>
      </c>
      <c r="M82" s="43" t="s">
        <v>496</v>
      </c>
      <c r="N82" s="61" t="s">
        <v>622</v>
      </c>
      <c r="O82" s="61"/>
      <c r="P82" s="64"/>
    </row>
    <row r="83" ht="60" spans="1:16">
      <c r="A83" s="12">
        <v>40</v>
      </c>
      <c r="B83" s="44" t="s">
        <v>501</v>
      </c>
      <c r="C83" s="43" t="s">
        <v>177</v>
      </c>
      <c r="D83" s="43" t="s">
        <v>485</v>
      </c>
      <c r="E83" s="43" t="s">
        <v>66</v>
      </c>
      <c r="F83" s="43" t="s">
        <v>502</v>
      </c>
      <c r="G83" s="9">
        <f t="shared" si="2"/>
        <v>800</v>
      </c>
      <c r="H83" s="45">
        <v>800</v>
      </c>
      <c r="I83" s="45"/>
      <c r="J83" s="45"/>
      <c r="K83" s="45"/>
      <c r="L83" s="43" t="s">
        <v>503</v>
      </c>
      <c r="M83" s="43" t="s">
        <v>504</v>
      </c>
      <c r="N83" s="61"/>
      <c r="O83" s="61"/>
      <c r="P83" s="64"/>
    </row>
    <row r="84" ht="40.5" customHeight="1" spans="1:16">
      <c r="A84" s="12"/>
      <c r="B84" s="46" t="s">
        <v>623</v>
      </c>
      <c r="C84" s="43"/>
      <c r="D84" s="43"/>
      <c r="E84" s="43"/>
      <c r="F84" s="42"/>
      <c r="G84" s="9">
        <f t="shared" si="2"/>
        <v>454</v>
      </c>
      <c r="H84" s="45">
        <f t="shared" ref="H84:K84" si="3">SUM(H85:H87)</f>
        <v>0</v>
      </c>
      <c r="I84" s="45">
        <f t="shared" si="3"/>
        <v>454</v>
      </c>
      <c r="J84" s="45">
        <f t="shared" si="3"/>
        <v>0</v>
      </c>
      <c r="K84" s="45">
        <f t="shared" si="3"/>
        <v>0</v>
      </c>
      <c r="L84" s="42"/>
      <c r="M84" s="42"/>
      <c r="N84" s="61"/>
      <c r="O84" s="61"/>
      <c r="P84" s="64"/>
    </row>
    <row r="85" ht="30" spans="1:16">
      <c r="A85" s="12">
        <v>41</v>
      </c>
      <c r="B85" s="42" t="s">
        <v>48</v>
      </c>
      <c r="C85" s="47"/>
      <c r="D85" s="47" t="s">
        <v>305</v>
      </c>
      <c r="E85" s="47" t="s">
        <v>306</v>
      </c>
      <c r="F85" s="48" t="s">
        <v>307</v>
      </c>
      <c r="G85" s="9">
        <f t="shared" si="2"/>
        <v>32</v>
      </c>
      <c r="H85" s="45"/>
      <c r="I85" s="47">
        <v>32</v>
      </c>
      <c r="J85" s="45"/>
      <c r="K85" s="45"/>
      <c r="L85" s="48" t="s">
        <v>624</v>
      </c>
      <c r="M85" s="42" t="s">
        <v>308</v>
      </c>
      <c r="N85" s="61"/>
      <c r="O85" s="61"/>
      <c r="P85" s="64"/>
    </row>
    <row r="86" ht="30" spans="1:16">
      <c r="A86" s="12">
        <v>42</v>
      </c>
      <c r="B86" s="42" t="s">
        <v>309</v>
      </c>
      <c r="C86" s="47"/>
      <c r="D86" s="47" t="s">
        <v>305</v>
      </c>
      <c r="E86" s="47" t="s">
        <v>306</v>
      </c>
      <c r="F86" s="42" t="s">
        <v>310</v>
      </c>
      <c r="G86" s="9">
        <f t="shared" si="2"/>
        <v>240</v>
      </c>
      <c r="H86" s="45"/>
      <c r="I86" s="47">
        <v>240</v>
      </c>
      <c r="J86" s="45"/>
      <c r="K86" s="45"/>
      <c r="L86" s="48" t="s">
        <v>624</v>
      </c>
      <c r="M86" s="42" t="s">
        <v>47</v>
      </c>
      <c r="N86" s="61"/>
      <c r="O86" s="61"/>
      <c r="P86" s="64"/>
    </row>
    <row r="87" ht="30" spans="1:16">
      <c r="A87" s="12">
        <v>43</v>
      </c>
      <c r="B87" s="48" t="s">
        <v>311</v>
      </c>
      <c r="C87" s="47" t="s">
        <v>312</v>
      </c>
      <c r="D87" s="47" t="s">
        <v>305</v>
      </c>
      <c r="E87" s="47" t="s">
        <v>306</v>
      </c>
      <c r="F87" s="48" t="s">
        <v>313</v>
      </c>
      <c r="G87" s="9">
        <f t="shared" si="2"/>
        <v>182</v>
      </c>
      <c r="H87" s="45"/>
      <c r="I87" s="47">
        <v>182</v>
      </c>
      <c r="J87" s="45"/>
      <c r="K87" s="45"/>
      <c r="L87" s="42" t="s">
        <v>314</v>
      </c>
      <c r="M87" s="42" t="s">
        <v>315</v>
      </c>
      <c r="N87" s="61"/>
      <c r="O87" s="61"/>
      <c r="P87" s="64"/>
    </row>
    <row r="88" ht="29.25" customHeight="1" spans="1:16">
      <c r="A88" s="12"/>
      <c r="B88" s="49" t="s">
        <v>625</v>
      </c>
      <c r="C88" s="47"/>
      <c r="D88" s="47"/>
      <c r="E88" s="47"/>
      <c r="F88" s="48"/>
      <c r="G88" s="9">
        <f t="shared" si="2"/>
        <v>101</v>
      </c>
      <c r="H88" s="45">
        <f t="shared" ref="H88:K88" si="4">SUM(H89)</f>
        <v>75</v>
      </c>
      <c r="I88" s="45">
        <f t="shared" si="4"/>
        <v>26</v>
      </c>
      <c r="J88" s="45">
        <f t="shared" si="4"/>
        <v>0</v>
      </c>
      <c r="K88" s="45">
        <f t="shared" si="4"/>
        <v>0</v>
      </c>
      <c r="L88" s="42"/>
      <c r="M88" s="42"/>
      <c r="N88" s="61"/>
      <c r="O88" s="61"/>
      <c r="P88" s="64"/>
    </row>
    <row r="89" ht="60" spans="1:16">
      <c r="A89" s="7">
        <v>44</v>
      </c>
      <c r="B89" s="50" t="s">
        <v>170</v>
      </c>
      <c r="C89" s="47" t="s">
        <v>21</v>
      </c>
      <c r="D89" s="47" t="s">
        <v>510</v>
      </c>
      <c r="E89" s="43" t="s">
        <v>511</v>
      </c>
      <c r="F89" s="50" t="s">
        <v>512</v>
      </c>
      <c r="G89" s="9">
        <f t="shared" si="2"/>
        <v>101</v>
      </c>
      <c r="H89" s="45">
        <v>75</v>
      </c>
      <c r="I89" s="45">
        <v>26</v>
      </c>
      <c r="J89" s="45"/>
      <c r="K89" s="45"/>
      <c r="L89" s="43" t="s">
        <v>513</v>
      </c>
      <c r="M89" s="42" t="s">
        <v>514</v>
      </c>
      <c r="N89" s="61"/>
      <c r="O89" s="61"/>
      <c r="P89" s="64"/>
    </row>
    <row r="90" ht="31.5" customHeight="1" spans="1:16">
      <c r="A90" s="7"/>
      <c r="B90" s="51" t="s">
        <v>626</v>
      </c>
      <c r="C90" s="47"/>
      <c r="D90" s="47"/>
      <c r="E90" s="43"/>
      <c r="F90" s="50"/>
      <c r="G90" s="9"/>
      <c r="H90" s="45"/>
      <c r="I90" s="45"/>
      <c r="J90" s="45"/>
      <c r="K90" s="45"/>
      <c r="L90" s="43"/>
      <c r="M90" s="42"/>
      <c r="N90" s="61"/>
      <c r="O90" s="61"/>
      <c r="P90" s="64"/>
    </row>
    <row r="91" ht="31.5" customHeight="1" spans="1:16">
      <c r="A91" s="7"/>
      <c r="B91" s="51" t="s">
        <v>627</v>
      </c>
      <c r="C91" s="47"/>
      <c r="D91" s="47"/>
      <c r="E91" s="43"/>
      <c r="F91" s="50"/>
      <c r="G91" s="9">
        <f t="shared" ref="G91:G96" si="5">H91+I91+J91+K91</f>
        <v>4288.1003</v>
      </c>
      <c r="H91" s="45">
        <f t="shared" ref="H91:K91" si="6">SUM(H92:H96)</f>
        <v>1845.1003</v>
      </c>
      <c r="I91" s="45">
        <f t="shared" si="6"/>
        <v>2443</v>
      </c>
      <c r="J91" s="45">
        <f t="shared" si="6"/>
        <v>0</v>
      </c>
      <c r="K91" s="45">
        <f t="shared" si="6"/>
        <v>0</v>
      </c>
      <c r="L91" s="43"/>
      <c r="M91" s="42"/>
      <c r="N91" s="61"/>
      <c r="O91" s="61"/>
      <c r="P91" s="64"/>
    </row>
    <row r="92" ht="45" spans="1:17">
      <c r="A92" s="7">
        <v>45</v>
      </c>
      <c r="B92" s="16" t="s">
        <v>519</v>
      </c>
      <c r="C92" s="14" t="s">
        <v>177</v>
      </c>
      <c r="D92" s="15" t="s">
        <v>520</v>
      </c>
      <c r="E92" s="15" t="s">
        <v>521</v>
      </c>
      <c r="F92" s="15" t="s">
        <v>522</v>
      </c>
      <c r="G92" s="9">
        <f t="shared" si="5"/>
        <v>52</v>
      </c>
      <c r="H92" s="14">
        <v>52</v>
      </c>
      <c r="I92" s="14"/>
      <c r="J92" s="9"/>
      <c r="K92" s="9"/>
      <c r="L92" s="16" t="s">
        <v>628</v>
      </c>
      <c r="M92" s="13" t="s">
        <v>524</v>
      </c>
      <c r="N92" s="15"/>
      <c r="O92" s="61"/>
      <c r="P92" s="64"/>
      <c r="Q92" s="15" t="s">
        <v>525</v>
      </c>
    </row>
    <row r="93" ht="45" spans="1:17">
      <c r="A93" s="7">
        <v>46</v>
      </c>
      <c r="B93" s="16" t="s">
        <v>526</v>
      </c>
      <c r="C93" s="14" t="s">
        <v>177</v>
      </c>
      <c r="D93" s="15" t="s">
        <v>520</v>
      </c>
      <c r="E93" s="15" t="s">
        <v>527</v>
      </c>
      <c r="F93" s="15" t="s">
        <v>528</v>
      </c>
      <c r="G93" s="9">
        <f t="shared" si="5"/>
        <v>47</v>
      </c>
      <c r="H93" s="14">
        <v>47</v>
      </c>
      <c r="I93" s="14"/>
      <c r="J93" s="9"/>
      <c r="K93" s="9"/>
      <c r="L93" s="16" t="s">
        <v>628</v>
      </c>
      <c r="M93" s="13"/>
      <c r="N93" s="15"/>
      <c r="O93" s="61"/>
      <c r="P93" s="64"/>
      <c r="Q93" s="15" t="s">
        <v>525</v>
      </c>
    </row>
    <row r="94" ht="45" spans="1:17">
      <c r="A94" s="7">
        <v>47</v>
      </c>
      <c r="B94" s="16" t="s">
        <v>529</v>
      </c>
      <c r="C94" s="14" t="s">
        <v>177</v>
      </c>
      <c r="D94" s="15" t="s">
        <v>520</v>
      </c>
      <c r="E94" s="15" t="s">
        <v>77</v>
      </c>
      <c r="F94" s="15" t="s">
        <v>530</v>
      </c>
      <c r="G94" s="9">
        <f t="shared" si="5"/>
        <v>15</v>
      </c>
      <c r="H94" s="14">
        <v>15</v>
      </c>
      <c r="I94" s="14"/>
      <c r="J94" s="9"/>
      <c r="K94" s="9"/>
      <c r="L94" s="16" t="s">
        <v>628</v>
      </c>
      <c r="M94" s="13"/>
      <c r="N94" s="15"/>
      <c r="O94" s="61"/>
      <c r="P94" s="64"/>
      <c r="Q94" s="15" t="s">
        <v>525</v>
      </c>
    </row>
    <row r="95" ht="45" spans="1:17">
      <c r="A95" s="7">
        <v>48</v>
      </c>
      <c r="B95" s="16" t="s">
        <v>531</v>
      </c>
      <c r="C95" s="14" t="s">
        <v>177</v>
      </c>
      <c r="D95" s="15" t="s">
        <v>520</v>
      </c>
      <c r="E95" s="15" t="s">
        <v>77</v>
      </c>
      <c r="F95" s="15" t="s">
        <v>532</v>
      </c>
      <c r="G95" s="9">
        <f t="shared" si="5"/>
        <v>11</v>
      </c>
      <c r="H95" s="14">
        <v>11</v>
      </c>
      <c r="I95" s="14"/>
      <c r="J95" s="9"/>
      <c r="K95" s="9"/>
      <c r="L95" s="16" t="s">
        <v>628</v>
      </c>
      <c r="M95" s="13"/>
      <c r="N95" s="15"/>
      <c r="O95" s="61"/>
      <c r="P95" s="64"/>
      <c r="Q95" s="15" t="s">
        <v>525</v>
      </c>
    </row>
    <row r="96" ht="230.25" customHeight="1" spans="1:16">
      <c r="A96" s="7">
        <v>49</v>
      </c>
      <c r="B96" s="52" t="s">
        <v>533</v>
      </c>
      <c r="C96" s="9" t="s">
        <v>177</v>
      </c>
      <c r="D96" s="15" t="s">
        <v>520</v>
      </c>
      <c r="E96" s="9" t="s">
        <v>66</v>
      </c>
      <c r="F96" s="52" t="s">
        <v>534</v>
      </c>
      <c r="G96" s="9">
        <f t="shared" si="5"/>
        <v>4163.1003</v>
      </c>
      <c r="H96" s="9">
        <v>1720.1003</v>
      </c>
      <c r="I96" s="9">
        <v>2443</v>
      </c>
      <c r="J96" s="9"/>
      <c r="K96" s="9"/>
      <c r="L96" s="16" t="s">
        <v>629</v>
      </c>
      <c r="M96" s="16" t="s">
        <v>535</v>
      </c>
      <c r="N96" s="36"/>
      <c r="O96" s="61"/>
      <c r="P96" s="64"/>
    </row>
  </sheetData>
  <mergeCells count="59">
    <mergeCell ref="A2:N2"/>
    <mergeCell ref="M3:N3"/>
    <mergeCell ref="G4:K4"/>
    <mergeCell ref="A4:A5"/>
    <mergeCell ref="A8:A12"/>
    <mergeCell ref="A14:A15"/>
    <mergeCell ref="A16:A19"/>
    <mergeCell ref="A20:A22"/>
    <mergeCell ref="A23:A25"/>
    <mergeCell ref="A26:A31"/>
    <mergeCell ref="A32:A40"/>
    <mergeCell ref="A41:A48"/>
    <mergeCell ref="B4:B5"/>
    <mergeCell ref="B8:B12"/>
    <mergeCell ref="B14:B15"/>
    <mergeCell ref="B16:B19"/>
    <mergeCell ref="B20:B21"/>
    <mergeCell ref="B23:B25"/>
    <mergeCell ref="B26:B31"/>
    <mergeCell ref="B32:B40"/>
    <mergeCell ref="B41:B48"/>
    <mergeCell ref="C4:C5"/>
    <mergeCell ref="C8:C12"/>
    <mergeCell ref="C14:C15"/>
    <mergeCell ref="C16:C19"/>
    <mergeCell ref="C20:C21"/>
    <mergeCell ref="C23:C25"/>
    <mergeCell ref="C26:C27"/>
    <mergeCell ref="C30:C31"/>
    <mergeCell ref="C32:C40"/>
    <mergeCell ref="C43:C47"/>
    <mergeCell ref="D4:D5"/>
    <mergeCell ref="D8:D12"/>
    <mergeCell ref="D14:D15"/>
    <mergeCell ref="D16:D19"/>
    <mergeCell ref="D20:D21"/>
    <mergeCell ref="D23:D25"/>
    <mergeCell ref="D26:D31"/>
    <mergeCell ref="D32:D40"/>
    <mergeCell ref="D41:D48"/>
    <mergeCell ref="E4:E5"/>
    <mergeCell ref="E14:E15"/>
    <mergeCell ref="E16:E17"/>
    <mergeCell ref="E18:E19"/>
    <mergeCell ref="E20:E21"/>
    <mergeCell ref="E26:E29"/>
    <mergeCell ref="E30:E31"/>
    <mergeCell ref="E32:E34"/>
    <mergeCell ref="E35:E38"/>
    <mergeCell ref="E39:E40"/>
    <mergeCell ref="E41:E42"/>
    <mergeCell ref="E43:E47"/>
    <mergeCell ref="F4:F5"/>
    <mergeCell ref="L4:L5"/>
    <mergeCell ref="M4:M5"/>
    <mergeCell ref="M92:M95"/>
    <mergeCell ref="N4:N5"/>
    <mergeCell ref="O4:O5"/>
    <mergeCell ref="P4:P5"/>
  </mergeCells>
  <pageMargins left="0.313888888888889" right="0.313888888888889" top="0.747916666666667" bottom="0.747916666666667"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8"/>
  <sheetViews>
    <sheetView topLeftCell="A88" workbookViewId="0">
      <selection activeCell="A1" sqref="A1:N99"/>
    </sheetView>
  </sheetViews>
  <sheetFormatPr defaultColWidth="9" defaultRowHeight="15"/>
  <cols>
    <col min="1" max="1" width="4.75" style="1" customWidth="1"/>
    <col min="2" max="2" width="15.875" style="2" customWidth="1"/>
    <col min="3" max="3" width="5.75" style="3" customWidth="1"/>
    <col min="4" max="4" width="9" style="3"/>
    <col min="5" max="5" width="12.75" style="3" customWidth="1"/>
    <col min="6" max="6" width="29" style="2" customWidth="1"/>
    <col min="7" max="8" width="7.75" style="3" customWidth="1"/>
    <col min="9" max="9" width="5.5" style="3" customWidth="1"/>
    <col min="10" max="10" width="4.875" style="3" customWidth="1"/>
    <col min="11" max="11" width="4.75" style="3" customWidth="1"/>
    <col min="12" max="12" width="14.125" style="4" customWidth="1"/>
    <col min="13" max="13" width="13.5" style="4" customWidth="1"/>
    <col min="14" max="14" width="7.5" style="4" customWidth="1"/>
    <col min="15" max="16384" width="9" style="5"/>
  </cols>
  <sheetData>
    <row r="1" spans="1:1">
      <c r="A1" s="1" t="s">
        <v>577</v>
      </c>
    </row>
    <row r="2" ht="23.25" spans="1:14">
      <c r="A2" s="6" t="s">
        <v>237</v>
      </c>
      <c r="B2" s="6"/>
      <c r="C2" s="6"/>
      <c r="D2" s="6"/>
      <c r="E2" s="6"/>
      <c r="F2" s="6"/>
      <c r="G2" s="6"/>
      <c r="H2" s="6"/>
      <c r="I2" s="6"/>
      <c r="J2" s="6"/>
      <c r="K2" s="6"/>
      <c r="L2" s="6"/>
      <c r="M2" s="6"/>
      <c r="N2" s="6"/>
    </row>
    <row r="3" spans="12:14">
      <c r="L3" s="3"/>
      <c r="M3" s="35" t="s">
        <v>2</v>
      </c>
      <c r="N3" s="35"/>
    </row>
    <row r="4" spans="1:14">
      <c r="A4" s="7" t="s">
        <v>3</v>
      </c>
      <c r="B4" s="8" t="s">
        <v>4</v>
      </c>
      <c r="C4" s="9" t="s">
        <v>5</v>
      </c>
      <c r="D4" s="9" t="s">
        <v>6</v>
      </c>
      <c r="E4" s="9" t="s">
        <v>7</v>
      </c>
      <c r="F4" s="8" t="s">
        <v>8</v>
      </c>
      <c r="G4" s="9" t="s">
        <v>238</v>
      </c>
      <c r="H4" s="9"/>
      <c r="I4" s="9"/>
      <c r="J4" s="9"/>
      <c r="K4" s="9"/>
      <c r="L4" s="9" t="s">
        <v>10</v>
      </c>
      <c r="M4" s="9" t="s">
        <v>11</v>
      </c>
      <c r="N4" s="9" t="s">
        <v>239</v>
      </c>
    </row>
    <row r="5" ht="24.75" customHeight="1" spans="1:14">
      <c r="A5" s="7"/>
      <c r="B5" s="10"/>
      <c r="C5" s="9"/>
      <c r="D5" s="9"/>
      <c r="E5" s="9"/>
      <c r="F5" s="10"/>
      <c r="G5" s="9" t="s">
        <v>12</v>
      </c>
      <c r="H5" s="9" t="s">
        <v>13</v>
      </c>
      <c r="I5" s="9" t="s">
        <v>14</v>
      </c>
      <c r="J5" s="9" t="s">
        <v>15</v>
      </c>
      <c r="K5" s="9" t="s">
        <v>16</v>
      </c>
      <c r="L5" s="9"/>
      <c r="M5" s="9"/>
      <c r="N5" s="9"/>
    </row>
    <row r="6" ht="24.75" customHeight="1" spans="1:14">
      <c r="A6" s="7"/>
      <c r="B6" s="11" t="s">
        <v>581</v>
      </c>
      <c r="C6" s="9"/>
      <c r="D6" s="9"/>
      <c r="E6" s="9"/>
      <c r="F6" s="10"/>
      <c r="G6" s="9">
        <f t="shared" ref="G6:G37" si="0">H6+I6+J6+K6</f>
        <v>6484.11</v>
      </c>
      <c r="H6" s="9">
        <f>SUM(H7:H55)</f>
        <v>6484.11</v>
      </c>
      <c r="I6" s="9">
        <f t="shared" ref="I6:K6" si="1">SUM(I7:I55)</f>
        <v>0</v>
      </c>
      <c r="J6" s="9">
        <f t="shared" si="1"/>
        <v>0</v>
      </c>
      <c r="K6" s="9">
        <f t="shared" si="1"/>
        <v>0</v>
      </c>
      <c r="L6" s="9"/>
      <c r="M6" s="9"/>
      <c r="N6" s="9"/>
    </row>
    <row r="7" ht="81" customHeight="1" spans="1:14">
      <c r="A7" s="12">
        <v>1</v>
      </c>
      <c r="B7" s="13" t="s">
        <v>582</v>
      </c>
      <c r="C7" s="14" t="s">
        <v>21</v>
      </c>
      <c r="D7" s="15" t="s">
        <v>52</v>
      </c>
      <c r="E7" s="14"/>
      <c r="F7" s="24"/>
      <c r="G7" s="9">
        <f t="shared" si="0"/>
        <v>537</v>
      </c>
      <c r="H7" s="14">
        <v>537</v>
      </c>
      <c r="I7" s="9"/>
      <c r="J7" s="9"/>
      <c r="K7" s="9"/>
      <c r="L7" s="16" t="s">
        <v>377</v>
      </c>
      <c r="M7" s="16" t="s">
        <v>454</v>
      </c>
      <c r="N7" s="36"/>
    </row>
    <row r="8" ht="45" spans="1:14">
      <c r="A8" s="12">
        <v>2</v>
      </c>
      <c r="B8" s="14" t="s">
        <v>455</v>
      </c>
      <c r="C8" s="14" t="s">
        <v>21</v>
      </c>
      <c r="D8" s="15" t="s">
        <v>52</v>
      </c>
      <c r="E8" s="15" t="s">
        <v>456</v>
      </c>
      <c r="F8" s="25" t="s">
        <v>457</v>
      </c>
      <c r="G8" s="9">
        <f t="shared" si="0"/>
        <v>210</v>
      </c>
      <c r="H8" s="14">
        <v>210</v>
      </c>
      <c r="I8" s="9"/>
      <c r="J8" s="9"/>
      <c r="K8" s="9"/>
      <c r="L8" s="16" t="s">
        <v>584</v>
      </c>
      <c r="M8" s="16" t="s">
        <v>458</v>
      </c>
      <c r="N8" s="36"/>
    </row>
    <row r="9" ht="60" spans="1:14">
      <c r="A9" s="12"/>
      <c r="B9" s="14"/>
      <c r="C9" s="14"/>
      <c r="D9" s="15"/>
      <c r="E9" s="15" t="s">
        <v>459</v>
      </c>
      <c r="F9" s="25" t="s">
        <v>457</v>
      </c>
      <c r="G9" s="9">
        <f t="shared" si="0"/>
        <v>350</v>
      </c>
      <c r="H9" s="14">
        <v>350</v>
      </c>
      <c r="I9" s="9"/>
      <c r="J9" s="9"/>
      <c r="K9" s="9"/>
      <c r="L9" s="16" t="s">
        <v>377</v>
      </c>
      <c r="M9" s="16" t="s">
        <v>458</v>
      </c>
      <c r="N9" s="36"/>
    </row>
    <row r="10" ht="45" spans="1:14">
      <c r="A10" s="12"/>
      <c r="B10" s="14"/>
      <c r="C10" s="14"/>
      <c r="D10" s="15"/>
      <c r="E10" s="15" t="s">
        <v>460</v>
      </c>
      <c r="F10" s="25" t="s">
        <v>457</v>
      </c>
      <c r="G10" s="9">
        <f t="shared" si="0"/>
        <v>210</v>
      </c>
      <c r="H10" s="14">
        <v>210</v>
      </c>
      <c r="I10" s="9"/>
      <c r="J10" s="9"/>
      <c r="K10" s="9"/>
      <c r="L10" s="16" t="s">
        <v>377</v>
      </c>
      <c r="M10" s="16" t="s">
        <v>458</v>
      </c>
      <c r="N10" s="36"/>
    </row>
    <row r="11" ht="45" spans="1:14">
      <c r="A11" s="12"/>
      <c r="B11" s="14"/>
      <c r="C11" s="14"/>
      <c r="D11" s="15"/>
      <c r="E11" s="15" t="s">
        <v>461</v>
      </c>
      <c r="F11" s="25" t="s">
        <v>457</v>
      </c>
      <c r="G11" s="9">
        <f t="shared" si="0"/>
        <v>140</v>
      </c>
      <c r="H11" s="14">
        <v>140</v>
      </c>
      <c r="I11" s="9"/>
      <c r="J11" s="9"/>
      <c r="K11" s="9"/>
      <c r="L11" s="16" t="s">
        <v>377</v>
      </c>
      <c r="M11" s="16" t="s">
        <v>458</v>
      </c>
      <c r="N11" s="36"/>
    </row>
    <row r="12" ht="60" spans="1:14">
      <c r="A12" s="12"/>
      <c r="B12" s="14"/>
      <c r="C12" s="14"/>
      <c r="D12" s="15"/>
      <c r="E12" s="15" t="s">
        <v>462</v>
      </c>
      <c r="F12" s="25" t="s">
        <v>457</v>
      </c>
      <c r="G12" s="9">
        <f t="shared" si="0"/>
        <v>350</v>
      </c>
      <c r="H12" s="14">
        <v>350</v>
      </c>
      <c r="I12" s="9"/>
      <c r="J12" s="9"/>
      <c r="K12" s="9"/>
      <c r="L12" s="16" t="s">
        <v>377</v>
      </c>
      <c r="M12" s="16" t="s">
        <v>458</v>
      </c>
      <c r="N12" s="36"/>
    </row>
    <row r="13" ht="45" spans="1:14">
      <c r="A13" s="12">
        <v>3</v>
      </c>
      <c r="B13" s="16" t="s">
        <v>373</v>
      </c>
      <c r="C13" s="17" t="s">
        <v>374</v>
      </c>
      <c r="D13" s="16" t="s">
        <v>52</v>
      </c>
      <c r="E13" s="16" t="s">
        <v>375</v>
      </c>
      <c r="F13" s="26" t="s">
        <v>376</v>
      </c>
      <c r="G13" s="9">
        <f t="shared" si="0"/>
        <v>210</v>
      </c>
      <c r="H13" s="14">
        <v>210</v>
      </c>
      <c r="I13" s="9"/>
      <c r="J13" s="9"/>
      <c r="K13" s="9"/>
      <c r="L13" s="16" t="s">
        <v>377</v>
      </c>
      <c r="M13" s="16" t="s">
        <v>127</v>
      </c>
      <c r="N13" s="36"/>
    </row>
    <row r="14" ht="45" spans="1:14">
      <c r="A14" s="12">
        <v>3</v>
      </c>
      <c r="B14" s="15" t="s">
        <v>373</v>
      </c>
      <c r="C14" s="14" t="s">
        <v>374</v>
      </c>
      <c r="D14" s="15" t="s">
        <v>52</v>
      </c>
      <c r="E14" s="15" t="s">
        <v>375</v>
      </c>
      <c r="F14" s="26" t="s">
        <v>378</v>
      </c>
      <c r="G14" s="9">
        <f t="shared" si="0"/>
        <v>120</v>
      </c>
      <c r="H14" s="14">
        <v>120</v>
      </c>
      <c r="I14" s="9"/>
      <c r="J14" s="9"/>
      <c r="K14" s="9"/>
      <c r="L14" s="16" t="s">
        <v>377</v>
      </c>
      <c r="M14" s="16" t="s">
        <v>127</v>
      </c>
      <c r="N14" s="36"/>
    </row>
    <row r="15" ht="45" spans="1:14">
      <c r="A15" s="12"/>
      <c r="B15" s="15"/>
      <c r="C15" s="14"/>
      <c r="D15" s="15"/>
      <c r="E15" s="15"/>
      <c r="F15" s="26" t="s">
        <v>379</v>
      </c>
      <c r="G15" s="9">
        <f t="shared" si="0"/>
        <v>247.4</v>
      </c>
      <c r="H15" s="14">
        <v>247.4</v>
      </c>
      <c r="I15" s="9"/>
      <c r="J15" s="9"/>
      <c r="K15" s="9"/>
      <c r="L15" s="16" t="s">
        <v>377</v>
      </c>
      <c r="M15" s="16" t="s">
        <v>127</v>
      </c>
      <c r="N15" s="36"/>
    </row>
    <row r="16" ht="45" spans="1:14">
      <c r="A16" s="12">
        <v>4</v>
      </c>
      <c r="B16" s="13" t="s">
        <v>380</v>
      </c>
      <c r="C16" s="14" t="s">
        <v>374</v>
      </c>
      <c r="D16" s="15" t="s">
        <v>52</v>
      </c>
      <c r="E16" s="15" t="s">
        <v>112</v>
      </c>
      <c r="F16" s="26" t="s">
        <v>381</v>
      </c>
      <c r="G16" s="9">
        <f t="shared" si="0"/>
        <v>210</v>
      </c>
      <c r="H16" s="14">
        <v>210</v>
      </c>
      <c r="I16" s="9"/>
      <c r="J16" s="9"/>
      <c r="K16" s="9"/>
      <c r="L16" s="16" t="s">
        <v>377</v>
      </c>
      <c r="M16" s="16" t="s">
        <v>382</v>
      </c>
      <c r="N16" s="36"/>
    </row>
    <row r="17" ht="45" spans="1:14">
      <c r="A17" s="12"/>
      <c r="B17" s="13"/>
      <c r="C17" s="14"/>
      <c r="D17" s="15"/>
      <c r="E17" s="15"/>
      <c r="F17" s="26" t="s">
        <v>383</v>
      </c>
      <c r="G17" s="9">
        <f t="shared" si="0"/>
        <v>59</v>
      </c>
      <c r="H17" s="14">
        <v>59</v>
      </c>
      <c r="I17" s="9"/>
      <c r="J17" s="9"/>
      <c r="K17" s="9"/>
      <c r="L17" s="16" t="s">
        <v>377</v>
      </c>
      <c r="M17" s="16" t="s">
        <v>382</v>
      </c>
      <c r="N17" s="36"/>
    </row>
    <row r="18" ht="45" spans="1:14">
      <c r="A18" s="12"/>
      <c r="B18" s="13"/>
      <c r="C18" s="14"/>
      <c r="D18" s="15"/>
      <c r="E18" s="15" t="s">
        <v>104</v>
      </c>
      <c r="F18" s="26" t="s">
        <v>384</v>
      </c>
      <c r="G18" s="9">
        <f t="shared" si="0"/>
        <v>140</v>
      </c>
      <c r="H18" s="14">
        <v>140</v>
      </c>
      <c r="I18" s="9"/>
      <c r="J18" s="9"/>
      <c r="K18" s="9"/>
      <c r="L18" s="16" t="s">
        <v>377</v>
      </c>
      <c r="M18" s="16" t="s">
        <v>382</v>
      </c>
      <c r="N18" s="36"/>
    </row>
    <row r="19" ht="45" spans="1:14">
      <c r="A19" s="12"/>
      <c r="B19" s="13"/>
      <c r="C19" s="14"/>
      <c r="D19" s="15"/>
      <c r="E19" s="15"/>
      <c r="F19" s="26" t="s">
        <v>385</v>
      </c>
      <c r="G19" s="9">
        <f t="shared" si="0"/>
        <v>140</v>
      </c>
      <c r="H19" s="14">
        <v>140</v>
      </c>
      <c r="I19" s="9"/>
      <c r="J19" s="9"/>
      <c r="K19" s="9"/>
      <c r="L19" s="16" t="s">
        <v>377</v>
      </c>
      <c r="M19" s="16" t="s">
        <v>382</v>
      </c>
      <c r="N19" s="36"/>
    </row>
    <row r="20" ht="45" spans="1:14">
      <c r="A20" s="12">
        <v>5</v>
      </c>
      <c r="B20" s="15" t="s">
        <v>386</v>
      </c>
      <c r="C20" s="14" t="s">
        <v>374</v>
      </c>
      <c r="D20" s="15" t="s">
        <v>52</v>
      </c>
      <c r="E20" s="14" t="s">
        <v>104</v>
      </c>
      <c r="F20" s="26" t="s">
        <v>387</v>
      </c>
      <c r="G20" s="9">
        <f t="shared" si="0"/>
        <v>36</v>
      </c>
      <c r="H20" s="14">
        <v>36</v>
      </c>
      <c r="I20" s="9"/>
      <c r="J20" s="9"/>
      <c r="K20" s="9"/>
      <c r="L20" s="16" t="s">
        <v>377</v>
      </c>
      <c r="M20" s="16" t="s">
        <v>382</v>
      </c>
      <c r="N20" s="36"/>
    </row>
    <row r="21" ht="45" spans="1:14">
      <c r="A21" s="12"/>
      <c r="B21" s="15"/>
      <c r="C21" s="14"/>
      <c r="D21" s="15"/>
      <c r="E21" s="14"/>
      <c r="F21" s="26" t="s">
        <v>388</v>
      </c>
      <c r="G21" s="9">
        <f t="shared" si="0"/>
        <v>61.02</v>
      </c>
      <c r="H21" s="14">
        <v>61.02</v>
      </c>
      <c r="I21" s="9"/>
      <c r="J21" s="9"/>
      <c r="K21" s="9"/>
      <c r="L21" s="16" t="s">
        <v>377</v>
      </c>
      <c r="M21" s="16" t="s">
        <v>382</v>
      </c>
      <c r="N21" s="36"/>
    </row>
    <row r="22" ht="45" spans="1:14">
      <c r="A22" s="12"/>
      <c r="B22" s="16" t="s">
        <v>386</v>
      </c>
      <c r="C22" s="17" t="s">
        <v>374</v>
      </c>
      <c r="D22" s="16" t="s">
        <v>52</v>
      </c>
      <c r="E22" s="14" t="s">
        <v>109</v>
      </c>
      <c r="F22" s="26" t="s">
        <v>389</v>
      </c>
      <c r="G22" s="9">
        <f t="shared" si="0"/>
        <v>132</v>
      </c>
      <c r="H22" s="14">
        <v>132</v>
      </c>
      <c r="I22" s="9"/>
      <c r="J22" s="9"/>
      <c r="K22" s="9"/>
      <c r="L22" s="16" t="s">
        <v>377</v>
      </c>
      <c r="M22" s="16" t="s">
        <v>382</v>
      </c>
      <c r="N22" s="36"/>
    </row>
    <row r="23" ht="45" spans="1:14">
      <c r="A23" s="12">
        <v>5</v>
      </c>
      <c r="B23" s="15" t="s">
        <v>386</v>
      </c>
      <c r="C23" s="14" t="s">
        <v>374</v>
      </c>
      <c r="D23" s="15" t="s">
        <v>52</v>
      </c>
      <c r="E23" s="14" t="s">
        <v>112</v>
      </c>
      <c r="F23" s="26" t="s">
        <v>390</v>
      </c>
      <c r="G23" s="9">
        <f t="shared" si="0"/>
        <v>22.94</v>
      </c>
      <c r="H23" s="14">
        <v>22.94</v>
      </c>
      <c r="I23" s="9"/>
      <c r="J23" s="9"/>
      <c r="K23" s="9"/>
      <c r="L23" s="16" t="s">
        <v>377</v>
      </c>
      <c r="M23" s="16" t="s">
        <v>382</v>
      </c>
      <c r="N23" s="36"/>
    </row>
    <row r="24" ht="45" spans="1:14">
      <c r="A24" s="12"/>
      <c r="B24" s="15"/>
      <c r="C24" s="14"/>
      <c r="D24" s="15"/>
      <c r="E24" s="14" t="s">
        <v>101</v>
      </c>
      <c r="F24" s="26" t="s">
        <v>391</v>
      </c>
      <c r="G24" s="9">
        <f t="shared" si="0"/>
        <v>7.35</v>
      </c>
      <c r="H24" s="14">
        <v>7.35</v>
      </c>
      <c r="I24" s="9"/>
      <c r="J24" s="9"/>
      <c r="K24" s="9"/>
      <c r="L24" s="16" t="s">
        <v>377</v>
      </c>
      <c r="M24" s="16" t="s">
        <v>382</v>
      </c>
      <c r="N24" s="36"/>
    </row>
    <row r="25" ht="45" spans="1:14">
      <c r="A25" s="12"/>
      <c r="B25" s="15"/>
      <c r="C25" s="14"/>
      <c r="D25" s="15"/>
      <c r="E25" s="14" t="s">
        <v>182</v>
      </c>
      <c r="F25" s="26" t="s">
        <v>392</v>
      </c>
      <c r="G25" s="9">
        <f t="shared" si="0"/>
        <v>57.6</v>
      </c>
      <c r="H25" s="14">
        <v>57.6</v>
      </c>
      <c r="I25" s="9"/>
      <c r="J25" s="9"/>
      <c r="K25" s="9"/>
      <c r="L25" s="16" t="s">
        <v>377</v>
      </c>
      <c r="M25" s="16" t="s">
        <v>382</v>
      </c>
      <c r="N25" s="36"/>
    </row>
    <row r="26" ht="45" spans="1:14">
      <c r="A26" s="12">
        <v>6</v>
      </c>
      <c r="B26" s="15" t="s">
        <v>393</v>
      </c>
      <c r="C26" s="14" t="s">
        <v>21</v>
      </c>
      <c r="D26" s="15" t="s">
        <v>52</v>
      </c>
      <c r="E26" s="14" t="s">
        <v>101</v>
      </c>
      <c r="F26" s="26" t="s">
        <v>394</v>
      </c>
      <c r="G26" s="9">
        <f t="shared" si="0"/>
        <v>147</v>
      </c>
      <c r="H26" s="14">
        <v>147</v>
      </c>
      <c r="I26" s="9"/>
      <c r="J26" s="9"/>
      <c r="K26" s="9"/>
      <c r="L26" s="16" t="s">
        <v>377</v>
      </c>
      <c r="M26" s="16" t="s">
        <v>382</v>
      </c>
      <c r="N26" s="36"/>
    </row>
    <row r="27" ht="45" spans="1:14">
      <c r="A27" s="12"/>
      <c r="B27" s="15"/>
      <c r="C27" s="14"/>
      <c r="D27" s="15"/>
      <c r="E27" s="14"/>
      <c r="F27" s="26" t="s">
        <v>395</v>
      </c>
      <c r="G27" s="9">
        <f t="shared" si="0"/>
        <v>63</v>
      </c>
      <c r="H27" s="14">
        <v>63</v>
      </c>
      <c r="I27" s="9"/>
      <c r="J27" s="9"/>
      <c r="K27" s="9"/>
      <c r="L27" s="16" t="s">
        <v>377</v>
      </c>
      <c r="M27" s="16" t="s">
        <v>382</v>
      </c>
      <c r="N27" s="36"/>
    </row>
    <row r="28" ht="45" spans="1:14">
      <c r="A28" s="12"/>
      <c r="B28" s="15"/>
      <c r="C28" s="14" t="s">
        <v>374</v>
      </c>
      <c r="D28" s="15"/>
      <c r="E28" s="14"/>
      <c r="F28" s="26" t="s">
        <v>396</v>
      </c>
      <c r="G28" s="9">
        <f t="shared" si="0"/>
        <v>37.8</v>
      </c>
      <c r="H28" s="14">
        <v>37.8</v>
      </c>
      <c r="I28" s="9"/>
      <c r="J28" s="9"/>
      <c r="K28" s="9"/>
      <c r="L28" s="16" t="s">
        <v>377</v>
      </c>
      <c r="M28" s="16" t="s">
        <v>382</v>
      </c>
      <c r="N28" s="36"/>
    </row>
    <row r="29" ht="45" spans="1:14">
      <c r="A29" s="12"/>
      <c r="B29" s="15"/>
      <c r="C29" s="14" t="s">
        <v>374</v>
      </c>
      <c r="D29" s="15"/>
      <c r="E29" s="14"/>
      <c r="F29" s="26" t="s">
        <v>397</v>
      </c>
      <c r="G29" s="9">
        <f t="shared" si="0"/>
        <v>63</v>
      </c>
      <c r="H29" s="14">
        <v>63</v>
      </c>
      <c r="I29" s="9"/>
      <c r="J29" s="9"/>
      <c r="K29" s="9"/>
      <c r="L29" s="16" t="s">
        <v>377</v>
      </c>
      <c r="M29" s="16" t="s">
        <v>382</v>
      </c>
      <c r="N29" s="36"/>
    </row>
    <row r="30" ht="45" spans="1:14">
      <c r="A30" s="12"/>
      <c r="B30" s="15"/>
      <c r="C30" s="14" t="s">
        <v>21</v>
      </c>
      <c r="D30" s="15"/>
      <c r="E30" s="14" t="s">
        <v>115</v>
      </c>
      <c r="F30" s="26" t="s">
        <v>398</v>
      </c>
      <c r="G30" s="9">
        <f t="shared" si="0"/>
        <v>180</v>
      </c>
      <c r="H30" s="14">
        <v>180</v>
      </c>
      <c r="I30" s="9"/>
      <c r="J30" s="9"/>
      <c r="K30" s="9"/>
      <c r="L30" s="16" t="s">
        <v>377</v>
      </c>
      <c r="M30" s="16" t="s">
        <v>382</v>
      </c>
      <c r="N30" s="36"/>
    </row>
    <row r="31" ht="45" spans="1:14">
      <c r="A31" s="12"/>
      <c r="B31" s="15"/>
      <c r="C31" s="14"/>
      <c r="D31" s="15"/>
      <c r="E31" s="14"/>
      <c r="F31" s="26" t="s">
        <v>399</v>
      </c>
      <c r="G31" s="9">
        <f t="shared" si="0"/>
        <v>189</v>
      </c>
      <c r="H31" s="14">
        <v>189</v>
      </c>
      <c r="I31" s="9"/>
      <c r="J31" s="9"/>
      <c r="K31" s="9"/>
      <c r="L31" s="16" t="s">
        <v>377</v>
      </c>
      <c r="M31" s="16" t="s">
        <v>382</v>
      </c>
      <c r="N31" s="36"/>
    </row>
    <row r="32" ht="45" spans="1:14">
      <c r="A32" s="12">
        <v>6</v>
      </c>
      <c r="B32" s="15" t="s">
        <v>393</v>
      </c>
      <c r="C32" s="14" t="s">
        <v>21</v>
      </c>
      <c r="D32" s="15" t="s">
        <v>52</v>
      </c>
      <c r="E32" s="14" t="s">
        <v>115</v>
      </c>
      <c r="F32" s="26" t="s">
        <v>400</v>
      </c>
      <c r="G32" s="9">
        <f t="shared" si="0"/>
        <v>100</v>
      </c>
      <c r="H32" s="14">
        <v>100</v>
      </c>
      <c r="I32" s="9"/>
      <c r="J32" s="9"/>
      <c r="K32" s="9"/>
      <c r="L32" s="16" t="s">
        <v>377</v>
      </c>
      <c r="M32" s="16" t="s">
        <v>382</v>
      </c>
      <c r="N32" s="36"/>
    </row>
    <row r="33" ht="45" spans="1:14">
      <c r="A33" s="12"/>
      <c r="B33" s="15"/>
      <c r="C33" s="14"/>
      <c r="D33" s="15"/>
      <c r="E33" s="14"/>
      <c r="F33" s="26" t="s">
        <v>401</v>
      </c>
      <c r="G33" s="9">
        <f t="shared" si="0"/>
        <v>31.5</v>
      </c>
      <c r="H33" s="14">
        <v>31.5</v>
      </c>
      <c r="I33" s="9"/>
      <c r="J33" s="9"/>
      <c r="K33" s="9"/>
      <c r="L33" s="16" t="s">
        <v>377</v>
      </c>
      <c r="M33" s="16" t="s">
        <v>382</v>
      </c>
      <c r="N33" s="36"/>
    </row>
    <row r="34" ht="45" spans="1:14">
      <c r="A34" s="12"/>
      <c r="B34" s="15"/>
      <c r="C34" s="14"/>
      <c r="D34" s="15"/>
      <c r="E34" s="14"/>
      <c r="F34" s="26" t="s">
        <v>402</v>
      </c>
      <c r="G34" s="9">
        <f t="shared" si="0"/>
        <v>42</v>
      </c>
      <c r="H34" s="14">
        <v>42</v>
      </c>
      <c r="I34" s="9"/>
      <c r="J34" s="9"/>
      <c r="K34" s="9"/>
      <c r="L34" s="16" t="s">
        <v>377</v>
      </c>
      <c r="M34" s="16" t="s">
        <v>382</v>
      </c>
      <c r="N34" s="36"/>
    </row>
    <row r="35" ht="45" spans="1:14">
      <c r="A35" s="12"/>
      <c r="B35" s="15"/>
      <c r="C35" s="14"/>
      <c r="D35" s="15"/>
      <c r="E35" s="14" t="s">
        <v>107</v>
      </c>
      <c r="F35" s="26" t="s">
        <v>403</v>
      </c>
      <c r="G35" s="9">
        <f t="shared" si="0"/>
        <v>360</v>
      </c>
      <c r="H35" s="14">
        <v>360</v>
      </c>
      <c r="I35" s="9"/>
      <c r="J35" s="9"/>
      <c r="K35" s="9"/>
      <c r="L35" s="16" t="s">
        <v>377</v>
      </c>
      <c r="M35" s="16" t="s">
        <v>382</v>
      </c>
      <c r="N35" s="36"/>
    </row>
    <row r="36" ht="45" spans="1:14">
      <c r="A36" s="12"/>
      <c r="B36" s="15"/>
      <c r="C36" s="14"/>
      <c r="D36" s="15"/>
      <c r="E36" s="14"/>
      <c r="F36" s="26" t="s">
        <v>405</v>
      </c>
      <c r="G36" s="9">
        <f t="shared" si="0"/>
        <v>94.5</v>
      </c>
      <c r="H36" s="14">
        <v>94.5</v>
      </c>
      <c r="I36" s="9"/>
      <c r="J36" s="9"/>
      <c r="K36" s="9"/>
      <c r="L36" s="16" t="s">
        <v>377</v>
      </c>
      <c r="M36" s="16" t="s">
        <v>382</v>
      </c>
      <c r="N36" s="36"/>
    </row>
    <row r="37" ht="45" spans="1:14">
      <c r="A37" s="12"/>
      <c r="B37" s="15"/>
      <c r="C37" s="14"/>
      <c r="D37" s="15"/>
      <c r="E37" s="14"/>
      <c r="F37" s="26" t="s">
        <v>406</v>
      </c>
      <c r="G37" s="9">
        <f t="shared" si="0"/>
        <v>63</v>
      </c>
      <c r="H37" s="14">
        <v>63</v>
      </c>
      <c r="I37" s="9"/>
      <c r="J37" s="9"/>
      <c r="K37" s="9"/>
      <c r="L37" s="16" t="s">
        <v>377</v>
      </c>
      <c r="M37" s="16" t="s">
        <v>382</v>
      </c>
      <c r="N37" s="36"/>
    </row>
    <row r="38" ht="45" spans="1:14">
      <c r="A38" s="12"/>
      <c r="B38" s="15"/>
      <c r="C38" s="14"/>
      <c r="D38" s="15"/>
      <c r="E38" s="14"/>
      <c r="F38" s="26" t="s">
        <v>407</v>
      </c>
      <c r="G38" s="9">
        <f t="shared" ref="G38:G57" si="2">H38+I38+J38+K38</f>
        <v>63</v>
      </c>
      <c r="H38" s="14">
        <v>63</v>
      </c>
      <c r="I38" s="9"/>
      <c r="J38" s="9"/>
      <c r="K38" s="9"/>
      <c r="L38" s="16" t="s">
        <v>377</v>
      </c>
      <c r="M38" s="16" t="s">
        <v>382</v>
      </c>
      <c r="N38" s="36"/>
    </row>
    <row r="39" ht="45" spans="1:14">
      <c r="A39" s="12"/>
      <c r="B39" s="15"/>
      <c r="C39" s="14"/>
      <c r="D39" s="15"/>
      <c r="E39" s="14" t="s">
        <v>104</v>
      </c>
      <c r="F39" s="26" t="s">
        <v>408</v>
      </c>
      <c r="G39" s="9">
        <f t="shared" si="2"/>
        <v>63</v>
      </c>
      <c r="H39" s="14">
        <v>63</v>
      </c>
      <c r="I39" s="9"/>
      <c r="J39" s="9"/>
      <c r="K39" s="9"/>
      <c r="L39" s="16" t="s">
        <v>377</v>
      </c>
      <c r="M39" s="16" t="s">
        <v>382</v>
      </c>
      <c r="N39" s="36"/>
    </row>
    <row r="40" ht="45" spans="1:14">
      <c r="A40" s="12"/>
      <c r="B40" s="15"/>
      <c r="C40" s="14"/>
      <c r="D40" s="15"/>
      <c r="E40" s="14"/>
      <c r="F40" s="26" t="s">
        <v>409</v>
      </c>
      <c r="G40" s="9">
        <f t="shared" si="2"/>
        <v>31.5</v>
      </c>
      <c r="H40" s="14">
        <v>31.5</v>
      </c>
      <c r="I40" s="9"/>
      <c r="J40" s="9"/>
      <c r="K40" s="9"/>
      <c r="L40" s="16" t="s">
        <v>377</v>
      </c>
      <c r="M40" s="16" t="s">
        <v>382</v>
      </c>
      <c r="N40" s="36"/>
    </row>
    <row r="41" ht="45" spans="1:14">
      <c r="A41" s="12">
        <v>6</v>
      </c>
      <c r="B41" s="15" t="s">
        <v>393</v>
      </c>
      <c r="C41" s="14" t="s">
        <v>374</v>
      </c>
      <c r="D41" s="15" t="s">
        <v>412</v>
      </c>
      <c r="E41" s="14" t="s">
        <v>104</v>
      </c>
      <c r="F41" s="26" t="s">
        <v>410</v>
      </c>
      <c r="G41" s="9">
        <f t="shared" si="2"/>
        <v>14</v>
      </c>
      <c r="H41" s="14">
        <v>14</v>
      </c>
      <c r="I41" s="9"/>
      <c r="J41" s="9"/>
      <c r="K41" s="9"/>
      <c r="L41" s="16" t="s">
        <v>377</v>
      </c>
      <c r="M41" s="16" t="s">
        <v>382</v>
      </c>
      <c r="N41" s="36"/>
    </row>
    <row r="42" ht="45" spans="1:14">
      <c r="A42" s="12"/>
      <c r="B42" s="15"/>
      <c r="C42" s="14" t="s">
        <v>21</v>
      </c>
      <c r="D42" s="15"/>
      <c r="E42" s="14"/>
      <c r="F42" s="26" t="s">
        <v>411</v>
      </c>
      <c r="G42" s="9">
        <f t="shared" si="2"/>
        <v>42</v>
      </c>
      <c r="H42" s="14">
        <v>42</v>
      </c>
      <c r="I42" s="9"/>
      <c r="J42" s="9"/>
      <c r="K42" s="9"/>
      <c r="L42" s="16" t="s">
        <v>377</v>
      </c>
      <c r="M42" s="16" t="s">
        <v>382</v>
      </c>
      <c r="N42" s="36"/>
    </row>
    <row r="43" ht="45" spans="1:14">
      <c r="A43" s="12"/>
      <c r="B43" s="15"/>
      <c r="C43" s="14" t="s">
        <v>21</v>
      </c>
      <c r="D43" s="15"/>
      <c r="E43" s="14" t="s">
        <v>112</v>
      </c>
      <c r="F43" s="26" t="s">
        <v>413</v>
      </c>
      <c r="G43" s="9">
        <f t="shared" si="2"/>
        <v>216</v>
      </c>
      <c r="H43" s="14">
        <v>216</v>
      </c>
      <c r="I43" s="9"/>
      <c r="J43" s="9"/>
      <c r="K43" s="9"/>
      <c r="L43" s="16" t="s">
        <v>377</v>
      </c>
      <c r="M43" s="16" t="s">
        <v>382</v>
      </c>
      <c r="N43" s="36"/>
    </row>
    <row r="44" ht="45" spans="1:14">
      <c r="A44" s="12"/>
      <c r="B44" s="15"/>
      <c r="C44" s="14"/>
      <c r="D44" s="15"/>
      <c r="E44" s="14"/>
      <c r="F44" s="26" t="s">
        <v>414</v>
      </c>
      <c r="G44" s="9">
        <f t="shared" si="2"/>
        <v>259.2</v>
      </c>
      <c r="H44" s="14">
        <v>259.2</v>
      </c>
      <c r="I44" s="9"/>
      <c r="J44" s="9"/>
      <c r="K44" s="9"/>
      <c r="L44" s="16" t="s">
        <v>377</v>
      </c>
      <c r="M44" s="16" t="s">
        <v>382</v>
      </c>
      <c r="N44" s="36"/>
    </row>
    <row r="45" ht="45" spans="1:14">
      <c r="A45" s="12"/>
      <c r="B45" s="15"/>
      <c r="C45" s="14"/>
      <c r="D45" s="15"/>
      <c r="E45" s="14"/>
      <c r="F45" s="26" t="s">
        <v>415</v>
      </c>
      <c r="G45" s="9">
        <f t="shared" si="2"/>
        <v>63</v>
      </c>
      <c r="H45" s="14">
        <v>63</v>
      </c>
      <c r="I45" s="9"/>
      <c r="J45" s="9"/>
      <c r="K45" s="9"/>
      <c r="L45" s="16" t="s">
        <v>377</v>
      </c>
      <c r="M45" s="16" t="s">
        <v>382</v>
      </c>
      <c r="N45" s="36"/>
    </row>
    <row r="46" ht="45" spans="1:14">
      <c r="A46" s="12"/>
      <c r="B46" s="15"/>
      <c r="C46" s="14"/>
      <c r="D46" s="15"/>
      <c r="E46" s="14"/>
      <c r="F46" s="26" t="s">
        <v>416</v>
      </c>
      <c r="G46" s="9">
        <f t="shared" si="2"/>
        <v>73.5</v>
      </c>
      <c r="H46" s="14">
        <v>73.5</v>
      </c>
      <c r="I46" s="9"/>
      <c r="J46" s="9"/>
      <c r="K46" s="9"/>
      <c r="L46" s="16" t="s">
        <v>377</v>
      </c>
      <c r="M46" s="16" t="s">
        <v>382</v>
      </c>
      <c r="N46" s="36"/>
    </row>
    <row r="47" ht="45" spans="1:14">
      <c r="A47" s="12"/>
      <c r="B47" s="15"/>
      <c r="C47" s="14"/>
      <c r="D47" s="15"/>
      <c r="E47" s="14"/>
      <c r="F47" s="26" t="s">
        <v>417</v>
      </c>
      <c r="G47" s="9">
        <f t="shared" si="2"/>
        <v>37.8</v>
      </c>
      <c r="H47" s="14">
        <v>37.8</v>
      </c>
      <c r="I47" s="9"/>
      <c r="J47" s="9"/>
      <c r="K47" s="9"/>
      <c r="L47" s="16" t="s">
        <v>377</v>
      </c>
      <c r="M47" s="16" t="s">
        <v>382</v>
      </c>
      <c r="N47" s="36"/>
    </row>
    <row r="48" ht="45" spans="1:14">
      <c r="A48" s="12"/>
      <c r="B48" s="15"/>
      <c r="C48" s="14" t="s">
        <v>21</v>
      </c>
      <c r="D48" s="15"/>
      <c r="E48" s="14" t="s">
        <v>109</v>
      </c>
      <c r="F48" s="26" t="s">
        <v>418</v>
      </c>
      <c r="G48" s="9">
        <f t="shared" si="2"/>
        <v>63</v>
      </c>
      <c r="H48" s="14">
        <v>63</v>
      </c>
      <c r="I48" s="9"/>
      <c r="J48" s="9"/>
      <c r="K48" s="9"/>
      <c r="L48" s="16" t="s">
        <v>377</v>
      </c>
      <c r="M48" s="16" t="s">
        <v>382</v>
      </c>
      <c r="N48" s="36"/>
    </row>
    <row r="49" ht="45" spans="1:14">
      <c r="A49" s="12">
        <v>7</v>
      </c>
      <c r="B49" s="16" t="s">
        <v>585</v>
      </c>
      <c r="C49" s="17" t="s">
        <v>374</v>
      </c>
      <c r="D49" s="16" t="s">
        <v>419</v>
      </c>
      <c r="E49" s="15" t="s">
        <v>101</v>
      </c>
      <c r="F49" s="16" t="s">
        <v>420</v>
      </c>
      <c r="G49" s="9">
        <f t="shared" si="2"/>
        <v>15</v>
      </c>
      <c r="H49" s="14">
        <v>15</v>
      </c>
      <c r="I49" s="9"/>
      <c r="J49" s="9"/>
      <c r="K49" s="9"/>
      <c r="L49" s="16" t="s">
        <v>421</v>
      </c>
      <c r="M49" s="16" t="s">
        <v>422</v>
      </c>
      <c r="N49" s="36"/>
    </row>
    <row r="50" ht="45" spans="1:14">
      <c r="A50" s="12">
        <v>7</v>
      </c>
      <c r="B50" s="16" t="s">
        <v>585</v>
      </c>
      <c r="C50" s="17" t="s">
        <v>374</v>
      </c>
      <c r="D50" s="16" t="s">
        <v>419</v>
      </c>
      <c r="E50" s="14" t="s">
        <v>101</v>
      </c>
      <c r="F50" s="24" t="s">
        <v>423</v>
      </c>
      <c r="G50" s="9">
        <f t="shared" si="2"/>
        <v>30</v>
      </c>
      <c r="H50" s="14">
        <v>30</v>
      </c>
      <c r="I50" s="9"/>
      <c r="J50" s="9"/>
      <c r="K50" s="9"/>
      <c r="L50" s="16" t="s">
        <v>424</v>
      </c>
      <c r="M50" s="16" t="s">
        <v>422</v>
      </c>
      <c r="N50" s="36"/>
    </row>
    <row r="51" ht="78.75" customHeight="1" spans="1:14">
      <c r="A51" s="7">
        <v>8</v>
      </c>
      <c r="B51" s="18" t="s">
        <v>429</v>
      </c>
      <c r="C51" s="18" t="s">
        <v>21</v>
      </c>
      <c r="D51" s="18" t="s">
        <v>430</v>
      </c>
      <c r="E51" s="18" t="s">
        <v>431</v>
      </c>
      <c r="F51" s="27" t="s">
        <v>432</v>
      </c>
      <c r="G51" s="9">
        <f t="shared" si="2"/>
        <v>75</v>
      </c>
      <c r="H51" s="28">
        <v>75</v>
      </c>
      <c r="I51" s="9"/>
      <c r="J51" s="9"/>
      <c r="K51" s="9"/>
      <c r="L51" s="27" t="s">
        <v>433</v>
      </c>
      <c r="M51" s="27" t="s">
        <v>434</v>
      </c>
      <c r="N51" s="36"/>
    </row>
    <row r="52" ht="179.25" customHeight="1" spans="1:14">
      <c r="A52" s="7">
        <v>9</v>
      </c>
      <c r="B52" s="18" t="s">
        <v>435</v>
      </c>
      <c r="C52" s="18" t="s">
        <v>21</v>
      </c>
      <c r="D52" s="18" t="s">
        <v>430</v>
      </c>
      <c r="E52" s="18" t="s">
        <v>436</v>
      </c>
      <c r="F52" s="29" t="s">
        <v>437</v>
      </c>
      <c r="G52" s="9">
        <f t="shared" si="2"/>
        <v>135</v>
      </c>
      <c r="H52" s="28">
        <v>135</v>
      </c>
      <c r="I52" s="9"/>
      <c r="J52" s="9"/>
      <c r="K52" s="9"/>
      <c r="L52" s="33" t="s">
        <v>438</v>
      </c>
      <c r="M52" s="27" t="s">
        <v>439</v>
      </c>
      <c r="N52" s="36"/>
    </row>
    <row r="53" ht="102.75" customHeight="1" spans="1:14">
      <c r="A53" s="7">
        <v>10</v>
      </c>
      <c r="B53" s="18" t="s">
        <v>440</v>
      </c>
      <c r="C53" s="18" t="s">
        <v>21</v>
      </c>
      <c r="D53" s="18" t="s">
        <v>430</v>
      </c>
      <c r="E53" s="18" t="s">
        <v>441</v>
      </c>
      <c r="F53" s="27" t="s">
        <v>442</v>
      </c>
      <c r="G53" s="9">
        <f t="shared" si="2"/>
        <v>105</v>
      </c>
      <c r="H53" s="28">
        <v>105</v>
      </c>
      <c r="I53" s="9"/>
      <c r="J53" s="9"/>
      <c r="K53" s="9"/>
      <c r="L53" s="27" t="s">
        <v>433</v>
      </c>
      <c r="M53" s="27" t="s">
        <v>443</v>
      </c>
      <c r="N53" s="36"/>
    </row>
    <row r="54" ht="75.75" customHeight="1" spans="1:14">
      <c r="A54" s="7">
        <v>11</v>
      </c>
      <c r="B54" s="18" t="s">
        <v>444</v>
      </c>
      <c r="C54" s="18" t="s">
        <v>21</v>
      </c>
      <c r="D54" s="18" t="s">
        <v>430</v>
      </c>
      <c r="E54" s="18" t="s">
        <v>445</v>
      </c>
      <c r="F54" s="27" t="s">
        <v>446</v>
      </c>
      <c r="G54" s="9">
        <f t="shared" si="2"/>
        <v>85</v>
      </c>
      <c r="H54" s="28">
        <v>85</v>
      </c>
      <c r="I54" s="9"/>
      <c r="J54" s="9"/>
      <c r="K54" s="9"/>
      <c r="L54" s="27" t="s">
        <v>433</v>
      </c>
      <c r="M54" s="27" t="s">
        <v>447</v>
      </c>
      <c r="N54" s="36"/>
    </row>
    <row r="55" ht="321.75" customHeight="1" spans="1:14">
      <c r="A55" s="7">
        <v>12</v>
      </c>
      <c r="B55" s="18" t="s">
        <v>448</v>
      </c>
      <c r="C55" s="18" t="s">
        <v>21</v>
      </c>
      <c r="D55" s="18" t="s">
        <v>430</v>
      </c>
      <c r="E55" s="18" t="s">
        <v>449</v>
      </c>
      <c r="F55" s="27" t="s">
        <v>450</v>
      </c>
      <c r="G55" s="9">
        <f t="shared" si="2"/>
        <v>502</v>
      </c>
      <c r="H55" s="28">
        <v>502</v>
      </c>
      <c r="I55" s="9"/>
      <c r="J55" s="9"/>
      <c r="K55" s="9"/>
      <c r="L55" s="33" t="s">
        <v>451</v>
      </c>
      <c r="M55" s="27" t="s">
        <v>452</v>
      </c>
      <c r="N55" s="36"/>
    </row>
    <row r="56" ht="39" customHeight="1" spans="1:14">
      <c r="A56" s="7"/>
      <c r="B56" s="19" t="s">
        <v>590</v>
      </c>
      <c r="C56" s="18"/>
      <c r="D56" s="18"/>
      <c r="E56" s="18"/>
      <c r="F56" s="27"/>
      <c r="G56" s="9">
        <f t="shared" si="2"/>
        <v>6734.09</v>
      </c>
      <c r="H56" s="28">
        <f>SUM(H57:H85)</f>
        <v>3981</v>
      </c>
      <c r="I56" s="28">
        <f>SUM(I57:I85)</f>
        <v>2753.09</v>
      </c>
      <c r="J56" s="28">
        <f>SUM(J57:J85)</f>
        <v>0</v>
      </c>
      <c r="K56" s="28">
        <f>SUM(K57:K85)</f>
        <v>0</v>
      </c>
      <c r="L56" s="33"/>
      <c r="M56" s="27"/>
      <c r="N56" s="36"/>
    </row>
    <row r="57" ht="33.75" customHeight="1" spans="1:14">
      <c r="A57" s="7">
        <v>13</v>
      </c>
      <c r="B57" s="20" t="s">
        <v>99</v>
      </c>
      <c r="C57" s="21" t="s">
        <v>21</v>
      </c>
      <c r="D57" s="21" t="s">
        <v>100</v>
      </c>
      <c r="E57" s="21" t="s">
        <v>66</v>
      </c>
      <c r="F57" s="20" t="s">
        <v>320</v>
      </c>
      <c r="G57" s="9">
        <f t="shared" si="2"/>
        <v>45</v>
      </c>
      <c r="H57" s="9"/>
      <c r="I57" s="21">
        <v>45</v>
      </c>
      <c r="J57" s="9"/>
      <c r="K57" s="9"/>
      <c r="L57" s="34" t="s">
        <v>297</v>
      </c>
      <c r="M57" s="34" t="s">
        <v>321</v>
      </c>
      <c r="N57" s="36"/>
    </row>
    <row r="58" ht="42" customHeight="1" spans="1:14">
      <c r="A58" s="7">
        <v>14</v>
      </c>
      <c r="B58" s="20" t="s">
        <v>322</v>
      </c>
      <c r="C58" s="21" t="s">
        <v>21</v>
      </c>
      <c r="D58" s="21" t="s">
        <v>100</v>
      </c>
      <c r="E58" s="21" t="s">
        <v>323</v>
      </c>
      <c r="F58" s="20" t="s">
        <v>324</v>
      </c>
      <c r="G58" s="9">
        <f t="shared" ref="G58:G75" si="3">H58+I58+J58+K58</f>
        <v>5</v>
      </c>
      <c r="H58" s="9"/>
      <c r="I58" s="21">
        <v>5</v>
      </c>
      <c r="J58" s="9"/>
      <c r="K58" s="9"/>
      <c r="L58" s="34" t="s">
        <v>297</v>
      </c>
      <c r="M58" s="34" t="s">
        <v>325</v>
      </c>
      <c r="N58" s="36"/>
    </row>
    <row r="59" ht="54" customHeight="1" spans="1:14">
      <c r="A59" s="7">
        <v>15</v>
      </c>
      <c r="B59" s="20" t="s">
        <v>117</v>
      </c>
      <c r="C59" s="21" t="s">
        <v>21</v>
      </c>
      <c r="D59" s="21" t="s">
        <v>100</v>
      </c>
      <c r="E59" s="21" t="s">
        <v>66</v>
      </c>
      <c r="F59" s="20" t="s">
        <v>326</v>
      </c>
      <c r="G59" s="9">
        <f t="shared" si="3"/>
        <v>11</v>
      </c>
      <c r="H59" s="9"/>
      <c r="I59" s="21">
        <v>11</v>
      </c>
      <c r="J59" s="9"/>
      <c r="K59" s="9"/>
      <c r="L59" s="34" t="s">
        <v>297</v>
      </c>
      <c r="M59" s="34" t="s">
        <v>120</v>
      </c>
      <c r="N59" s="36"/>
    </row>
    <row r="60" ht="61.5" customHeight="1" spans="1:14">
      <c r="A60" s="7">
        <v>16</v>
      </c>
      <c r="B60" s="20" t="s">
        <v>327</v>
      </c>
      <c r="C60" s="21" t="s">
        <v>21</v>
      </c>
      <c r="D60" s="21" t="s">
        <v>100</v>
      </c>
      <c r="E60" s="21" t="s">
        <v>328</v>
      </c>
      <c r="F60" s="20" t="s">
        <v>329</v>
      </c>
      <c r="G60" s="9">
        <f t="shared" si="3"/>
        <v>10</v>
      </c>
      <c r="H60" s="9"/>
      <c r="I60" s="21">
        <v>10</v>
      </c>
      <c r="J60" s="9"/>
      <c r="K60" s="9"/>
      <c r="L60" s="34" t="s">
        <v>297</v>
      </c>
      <c r="M60" s="34" t="s">
        <v>330</v>
      </c>
      <c r="N60" s="36"/>
    </row>
    <row r="61" ht="75" spans="1:14">
      <c r="A61" s="7">
        <v>17</v>
      </c>
      <c r="B61" s="22" t="s">
        <v>332</v>
      </c>
      <c r="C61" s="23" t="s">
        <v>21</v>
      </c>
      <c r="D61" s="23" t="s">
        <v>333</v>
      </c>
      <c r="E61" s="30" t="s">
        <v>596</v>
      </c>
      <c r="F61" s="31" t="s">
        <v>597</v>
      </c>
      <c r="G61" s="9">
        <f t="shared" si="3"/>
        <v>26</v>
      </c>
      <c r="H61" s="9"/>
      <c r="I61" s="23">
        <v>26</v>
      </c>
      <c r="J61" s="9"/>
      <c r="K61" s="9"/>
      <c r="L61" s="30" t="s">
        <v>284</v>
      </c>
      <c r="M61" s="32" t="s">
        <v>336</v>
      </c>
      <c r="N61" s="36"/>
    </row>
    <row r="62" ht="60" spans="1:14">
      <c r="A62" s="7">
        <v>18</v>
      </c>
      <c r="B62" s="22" t="s">
        <v>337</v>
      </c>
      <c r="C62" s="23" t="s">
        <v>21</v>
      </c>
      <c r="D62" s="23" t="s">
        <v>333</v>
      </c>
      <c r="E62" s="30" t="s">
        <v>338</v>
      </c>
      <c r="F62" s="32" t="s">
        <v>339</v>
      </c>
      <c r="G62" s="9">
        <f t="shared" si="3"/>
        <v>111</v>
      </c>
      <c r="H62" s="9"/>
      <c r="I62" s="23">
        <v>111</v>
      </c>
      <c r="J62" s="9"/>
      <c r="K62" s="9"/>
      <c r="L62" s="22" t="s">
        <v>297</v>
      </c>
      <c r="M62" s="32" t="s">
        <v>340</v>
      </c>
      <c r="N62" s="36"/>
    </row>
    <row r="63" ht="69" customHeight="1" spans="1:14">
      <c r="A63" s="7">
        <v>19</v>
      </c>
      <c r="B63" s="22" t="s">
        <v>59</v>
      </c>
      <c r="C63" s="23" t="s">
        <v>21</v>
      </c>
      <c r="D63" s="23" t="s">
        <v>333</v>
      </c>
      <c r="E63" s="30" t="s">
        <v>341</v>
      </c>
      <c r="F63" s="32" t="s">
        <v>342</v>
      </c>
      <c r="G63" s="9">
        <f t="shared" si="3"/>
        <v>15.6</v>
      </c>
      <c r="H63" s="9"/>
      <c r="I63" s="23">
        <v>15.6</v>
      </c>
      <c r="J63" s="9"/>
      <c r="K63" s="9"/>
      <c r="L63" s="22" t="s">
        <v>297</v>
      </c>
      <c r="M63" s="32" t="s">
        <v>343</v>
      </c>
      <c r="N63" s="36"/>
    </row>
    <row r="64" ht="72" customHeight="1" spans="1:14">
      <c r="A64" s="7">
        <v>20</v>
      </c>
      <c r="B64" s="22" t="s">
        <v>344</v>
      </c>
      <c r="C64" s="23" t="s">
        <v>21</v>
      </c>
      <c r="D64" s="23" t="s">
        <v>333</v>
      </c>
      <c r="E64" s="30" t="s">
        <v>341</v>
      </c>
      <c r="F64" s="32" t="s">
        <v>345</v>
      </c>
      <c r="G64" s="9">
        <f t="shared" si="3"/>
        <v>194.5</v>
      </c>
      <c r="H64" s="9"/>
      <c r="I64" s="23">
        <v>194.5</v>
      </c>
      <c r="J64" s="9"/>
      <c r="K64" s="9"/>
      <c r="L64" s="22" t="s">
        <v>297</v>
      </c>
      <c r="M64" s="32" t="s">
        <v>346</v>
      </c>
      <c r="N64" s="36"/>
    </row>
    <row r="65" ht="75" spans="1:14">
      <c r="A65" s="7">
        <v>21</v>
      </c>
      <c r="B65" s="22" t="s">
        <v>347</v>
      </c>
      <c r="C65" s="23" t="s">
        <v>21</v>
      </c>
      <c r="D65" s="23" t="s">
        <v>333</v>
      </c>
      <c r="E65" s="30" t="s">
        <v>348</v>
      </c>
      <c r="F65" s="32" t="s">
        <v>349</v>
      </c>
      <c r="G65" s="9">
        <f t="shared" si="3"/>
        <v>3</v>
      </c>
      <c r="H65" s="9"/>
      <c r="I65" s="23">
        <v>3</v>
      </c>
      <c r="J65" s="9"/>
      <c r="K65" s="9"/>
      <c r="L65" s="22" t="s">
        <v>297</v>
      </c>
      <c r="M65" s="32" t="s">
        <v>350</v>
      </c>
      <c r="N65" s="36"/>
    </row>
    <row r="66" ht="229.5" customHeight="1" spans="1:14">
      <c r="A66" s="7">
        <v>22</v>
      </c>
      <c r="B66" s="37" t="s">
        <v>363</v>
      </c>
      <c r="C66" s="38" t="s">
        <v>21</v>
      </c>
      <c r="D66" s="37" t="s">
        <v>364</v>
      </c>
      <c r="E66" s="37" t="s">
        <v>365</v>
      </c>
      <c r="F66" s="37" t="s">
        <v>605</v>
      </c>
      <c r="G66" s="9">
        <f t="shared" si="3"/>
        <v>960</v>
      </c>
      <c r="H66" s="9">
        <v>960</v>
      </c>
      <c r="I66" s="9"/>
      <c r="J66" s="9"/>
      <c r="K66" s="9"/>
      <c r="L66" s="57" t="s">
        <v>606</v>
      </c>
      <c r="M66" s="37" t="s">
        <v>607</v>
      </c>
      <c r="N66" s="36"/>
    </row>
    <row r="67" ht="30" spans="1:14">
      <c r="A67" s="7">
        <v>23</v>
      </c>
      <c r="B67" s="16" t="s">
        <v>369</v>
      </c>
      <c r="C67" s="15" t="s">
        <v>21</v>
      </c>
      <c r="D67" s="15" t="s">
        <v>80</v>
      </c>
      <c r="E67" s="15" t="s">
        <v>370</v>
      </c>
      <c r="F67" s="16" t="s">
        <v>371</v>
      </c>
      <c r="G67" s="9">
        <f t="shared" si="3"/>
        <v>161.19</v>
      </c>
      <c r="H67" s="9"/>
      <c r="I67" s="15">
        <v>161.19</v>
      </c>
      <c r="J67" s="9"/>
      <c r="K67" s="9"/>
      <c r="L67" s="58" t="s">
        <v>610</v>
      </c>
      <c r="M67" s="16" t="s">
        <v>372</v>
      </c>
      <c r="N67" s="36"/>
    </row>
    <row r="68" ht="45" spans="1:14">
      <c r="A68" s="12">
        <v>24</v>
      </c>
      <c r="B68" s="39" t="s">
        <v>480</v>
      </c>
      <c r="C68" s="40" t="s">
        <v>21</v>
      </c>
      <c r="D68" s="40" t="s">
        <v>481</v>
      </c>
      <c r="E68" s="40"/>
      <c r="F68" s="39" t="s">
        <v>482</v>
      </c>
      <c r="G68" s="40">
        <f t="shared" si="3"/>
        <v>535</v>
      </c>
      <c r="H68" s="40"/>
      <c r="I68" s="40">
        <v>535</v>
      </c>
      <c r="J68" s="40"/>
      <c r="K68" s="40"/>
      <c r="L68" s="59" t="s">
        <v>483</v>
      </c>
      <c r="M68" s="60" t="s">
        <v>155</v>
      </c>
      <c r="N68" s="59"/>
    </row>
    <row r="69" ht="38.25" spans="1:14">
      <c r="A69" s="12">
        <v>25</v>
      </c>
      <c r="B69" s="41" t="s">
        <v>358</v>
      </c>
      <c r="C69" s="41" t="s">
        <v>21</v>
      </c>
      <c r="D69" s="41" t="s">
        <v>123</v>
      </c>
      <c r="E69" s="53" t="s">
        <v>359</v>
      </c>
      <c r="F69" s="41" t="s">
        <v>360</v>
      </c>
      <c r="G69" s="9">
        <f t="shared" si="3"/>
        <v>40</v>
      </c>
      <c r="H69" s="45"/>
      <c r="I69" s="41">
        <v>40</v>
      </c>
      <c r="J69" s="45"/>
      <c r="K69" s="45"/>
      <c r="L69" s="53" t="s">
        <v>361</v>
      </c>
      <c r="M69" s="53" t="s">
        <v>362</v>
      </c>
      <c r="N69" s="61"/>
    </row>
    <row r="70" ht="75" spans="1:14">
      <c r="A70" s="12">
        <v>27</v>
      </c>
      <c r="B70" s="42" t="s">
        <v>240</v>
      </c>
      <c r="C70" s="43" t="s">
        <v>21</v>
      </c>
      <c r="D70" s="43" t="s">
        <v>241</v>
      </c>
      <c r="E70" s="53" t="s">
        <v>242</v>
      </c>
      <c r="F70" s="42" t="s">
        <v>243</v>
      </c>
      <c r="G70" s="9">
        <f t="shared" si="3"/>
        <v>810</v>
      </c>
      <c r="H70" s="45"/>
      <c r="I70" s="43">
        <v>810</v>
      </c>
      <c r="J70" s="45"/>
      <c r="K70" s="45"/>
      <c r="L70" s="60" t="s">
        <v>244</v>
      </c>
      <c r="M70" s="42" t="s">
        <v>245</v>
      </c>
      <c r="N70" s="61"/>
    </row>
    <row r="71" ht="45" spans="1:14">
      <c r="A71" s="12">
        <v>28</v>
      </c>
      <c r="B71" s="42" t="s">
        <v>246</v>
      </c>
      <c r="C71" s="43" t="s">
        <v>21</v>
      </c>
      <c r="D71" s="43" t="s">
        <v>241</v>
      </c>
      <c r="E71" s="53" t="s">
        <v>247</v>
      </c>
      <c r="F71" s="42" t="s">
        <v>248</v>
      </c>
      <c r="G71" s="9">
        <f t="shared" si="3"/>
        <v>60</v>
      </c>
      <c r="H71" s="45"/>
      <c r="I71" s="43">
        <v>60</v>
      </c>
      <c r="J71" s="45"/>
      <c r="K71" s="45"/>
      <c r="L71" s="60" t="s">
        <v>244</v>
      </c>
      <c r="M71" s="42" t="s">
        <v>249</v>
      </c>
      <c r="N71" s="61"/>
    </row>
    <row r="72" ht="60" spans="1:14">
      <c r="A72" s="12">
        <v>29</v>
      </c>
      <c r="B72" s="42" t="s">
        <v>250</v>
      </c>
      <c r="C72" s="43" t="s">
        <v>21</v>
      </c>
      <c r="D72" s="43" t="s">
        <v>241</v>
      </c>
      <c r="E72" s="54" t="s">
        <v>251</v>
      </c>
      <c r="F72" s="42" t="s">
        <v>252</v>
      </c>
      <c r="G72" s="9">
        <f t="shared" si="3"/>
        <v>25</v>
      </c>
      <c r="H72" s="45"/>
      <c r="I72" s="43">
        <v>25</v>
      </c>
      <c r="J72" s="45"/>
      <c r="K72" s="45"/>
      <c r="L72" s="60" t="s">
        <v>253</v>
      </c>
      <c r="M72" s="42" t="s">
        <v>254</v>
      </c>
      <c r="N72" s="61"/>
    </row>
    <row r="73" ht="37.5" customHeight="1" spans="1:14">
      <c r="A73" s="12">
        <v>30</v>
      </c>
      <c r="B73" s="42" t="s">
        <v>255</v>
      </c>
      <c r="C73" s="43" t="s">
        <v>21</v>
      </c>
      <c r="D73" s="43" t="s">
        <v>241</v>
      </c>
      <c r="E73" s="43" t="s">
        <v>256</v>
      </c>
      <c r="F73" s="42" t="s">
        <v>257</v>
      </c>
      <c r="G73" s="9">
        <f t="shared" si="3"/>
        <v>15</v>
      </c>
      <c r="H73" s="45"/>
      <c r="I73" s="43">
        <v>15</v>
      </c>
      <c r="J73" s="45"/>
      <c r="K73" s="45"/>
      <c r="L73" s="42" t="s">
        <v>258</v>
      </c>
      <c r="M73" s="42" t="s">
        <v>259</v>
      </c>
      <c r="N73" s="61"/>
    </row>
    <row r="74" ht="82.5" customHeight="1" spans="1:14">
      <c r="A74" s="12">
        <v>31</v>
      </c>
      <c r="B74" s="42" t="s">
        <v>27</v>
      </c>
      <c r="C74" s="43" t="s">
        <v>21</v>
      </c>
      <c r="D74" s="43" t="s">
        <v>241</v>
      </c>
      <c r="E74" s="43" t="s">
        <v>66</v>
      </c>
      <c r="F74" s="42" t="s">
        <v>260</v>
      </c>
      <c r="G74" s="9">
        <f t="shared" si="3"/>
        <v>85.5</v>
      </c>
      <c r="H74" s="45"/>
      <c r="I74" s="43">
        <v>85.5</v>
      </c>
      <c r="J74" s="45"/>
      <c r="K74" s="45"/>
      <c r="L74" s="42" t="s">
        <v>261</v>
      </c>
      <c r="M74" s="62" t="s">
        <v>262</v>
      </c>
      <c r="N74" s="61"/>
    </row>
    <row r="75" ht="60" spans="1:14">
      <c r="A75" s="12">
        <v>32</v>
      </c>
      <c r="B75" s="42" t="s">
        <v>263</v>
      </c>
      <c r="C75" s="43" t="s">
        <v>21</v>
      </c>
      <c r="D75" s="43" t="s">
        <v>241</v>
      </c>
      <c r="E75" s="55" t="s">
        <v>264</v>
      </c>
      <c r="F75" s="42" t="s">
        <v>265</v>
      </c>
      <c r="G75" s="9">
        <f t="shared" si="3"/>
        <v>10</v>
      </c>
      <c r="H75" s="45"/>
      <c r="I75" s="43">
        <v>10</v>
      </c>
      <c r="J75" s="45"/>
      <c r="K75" s="45"/>
      <c r="L75" s="42" t="s">
        <v>266</v>
      </c>
      <c r="M75" s="42" t="s">
        <v>267</v>
      </c>
      <c r="N75" s="61"/>
    </row>
    <row r="76" ht="39.95" customHeight="1" spans="1:14">
      <c r="A76" s="12"/>
      <c r="B76" s="42" t="s">
        <v>278</v>
      </c>
      <c r="C76" s="43" t="s">
        <v>21</v>
      </c>
      <c r="D76" s="43" t="s">
        <v>241</v>
      </c>
      <c r="E76" s="55" t="s">
        <v>279</v>
      </c>
      <c r="F76" s="42" t="s">
        <v>280</v>
      </c>
      <c r="G76" s="9">
        <v>60</v>
      </c>
      <c r="H76" s="45"/>
      <c r="I76" s="43">
        <v>60</v>
      </c>
      <c r="J76" s="45"/>
      <c r="K76" s="45"/>
      <c r="L76" s="42" t="s">
        <v>272</v>
      </c>
      <c r="M76" s="42"/>
      <c r="N76" s="61"/>
    </row>
    <row r="77" ht="60.95" customHeight="1" spans="1:14">
      <c r="A77" s="12"/>
      <c r="B77" s="42" t="s">
        <v>281</v>
      </c>
      <c r="C77" s="43" t="s">
        <v>21</v>
      </c>
      <c r="D77" s="43" t="s">
        <v>241</v>
      </c>
      <c r="E77" s="55" t="s">
        <v>282</v>
      </c>
      <c r="F77" s="42" t="s">
        <v>283</v>
      </c>
      <c r="G77" s="9">
        <v>18</v>
      </c>
      <c r="H77" s="45"/>
      <c r="I77" s="43">
        <v>18</v>
      </c>
      <c r="J77" s="45"/>
      <c r="K77" s="45"/>
      <c r="L77" s="42" t="s">
        <v>284</v>
      </c>
      <c r="M77" s="42" t="s">
        <v>285</v>
      </c>
      <c r="N77" s="61"/>
    </row>
    <row r="78" ht="60" spans="1:14">
      <c r="A78" s="12">
        <v>33</v>
      </c>
      <c r="B78" s="42" t="s">
        <v>268</v>
      </c>
      <c r="C78" s="43" t="s">
        <v>269</v>
      </c>
      <c r="D78" s="43" t="s">
        <v>241</v>
      </c>
      <c r="E78" s="55" t="s">
        <v>270</v>
      </c>
      <c r="F78" s="42" t="s">
        <v>271</v>
      </c>
      <c r="G78" s="9">
        <f t="shared" ref="G78:G91" si="4">H78+I78+J78+K78</f>
        <v>120</v>
      </c>
      <c r="H78" s="45"/>
      <c r="I78" s="43">
        <v>120</v>
      </c>
      <c r="J78" s="45"/>
      <c r="K78" s="45"/>
      <c r="L78" s="60" t="s">
        <v>272</v>
      </c>
      <c r="M78" s="42" t="s">
        <v>273</v>
      </c>
      <c r="N78" s="61"/>
    </row>
    <row r="79" ht="60" spans="1:14">
      <c r="A79" s="12">
        <v>34</v>
      </c>
      <c r="B79" s="42" t="s">
        <v>274</v>
      </c>
      <c r="C79" s="43" t="s">
        <v>21</v>
      </c>
      <c r="D79" s="43" t="s">
        <v>241</v>
      </c>
      <c r="E79" s="43" t="s">
        <v>275</v>
      </c>
      <c r="F79" s="42" t="s">
        <v>276</v>
      </c>
      <c r="G79" s="9">
        <f t="shared" si="4"/>
        <v>50</v>
      </c>
      <c r="H79" s="45"/>
      <c r="I79" s="43">
        <v>50</v>
      </c>
      <c r="J79" s="45"/>
      <c r="K79" s="45"/>
      <c r="L79" s="42" t="s">
        <v>261</v>
      </c>
      <c r="M79" s="42" t="s">
        <v>277</v>
      </c>
      <c r="N79" s="61"/>
    </row>
    <row r="80" ht="76.5" spans="1:14">
      <c r="A80" s="12">
        <v>35</v>
      </c>
      <c r="B80" s="42" t="s">
        <v>290</v>
      </c>
      <c r="C80" s="43" t="s">
        <v>21</v>
      </c>
      <c r="D80" s="43" t="s">
        <v>241</v>
      </c>
      <c r="E80" s="43" t="s">
        <v>66</v>
      </c>
      <c r="F80" s="42" t="s">
        <v>291</v>
      </c>
      <c r="G80" s="9">
        <f t="shared" si="4"/>
        <v>131</v>
      </c>
      <c r="H80" s="45">
        <v>131</v>
      </c>
      <c r="I80" s="43"/>
      <c r="J80" s="45"/>
      <c r="K80" s="45"/>
      <c r="L80" s="42" t="s">
        <v>261</v>
      </c>
      <c r="M80" s="62" t="s">
        <v>292</v>
      </c>
      <c r="N80" s="61"/>
    </row>
    <row r="81" ht="30" spans="1:14">
      <c r="A81" s="12">
        <v>36</v>
      </c>
      <c r="B81" s="42" t="s">
        <v>293</v>
      </c>
      <c r="C81" s="43" t="s">
        <v>21</v>
      </c>
      <c r="D81" s="43" t="s">
        <v>294</v>
      </c>
      <c r="E81" s="43" t="s">
        <v>295</v>
      </c>
      <c r="F81" s="42" t="s">
        <v>296</v>
      </c>
      <c r="G81" s="9">
        <f t="shared" si="4"/>
        <v>18</v>
      </c>
      <c r="H81" s="45"/>
      <c r="I81" s="43">
        <v>18</v>
      </c>
      <c r="J81" s="45"/>
      <c r="K81" s="45"/>
      <c r="L81" s="43" t="s">
        <v>297</v>
      </c>
      <c r="M81" s="42" t="s">
        <v>298</v>
      </c>
      <c r="N81" s="61"/>
    </row>
    <row r="82" ht="45" spans="1:14">
      <c r="A82" s="12">
        <v>37</v>
      </c>
      <c r="B82" s="44" t="s">
        <v>484</v>
      </c>
      <c r="C82" s="43" t="s">
        <v>21</v>
      </c>
      <c r="D82" s="43" t="s">
        <v>485</v>
      </c>
      <c r="E82" s="43" t="s">
        <v>486</v>
      </c>
      <c r="F82" s="44" t="s">
        <v>487</v>
      </c>
      <c r="G82" s="9">
        <f t="shared" si="4"/>
        <v>630</v>
      </c>
      <c r="H82" s="45">
        <v>630</v>
      </c>
      <c r="I82" s="45"/>
      <c r="J82" s="45"/>
      <c r="K82" s="45"/>
      <c r="L82" s="43" t="s">
        <v>297</v>
      </c>
      <c r="M82" s="44" t="s">
        <v>488</v>
      </c>
      <c r="N82" s="61"/>
    </row>
    <row r="83" ht="150" spans="1:14">
      <c r="A83" s="12">
        <v>38</v>
      </c>
      <c r="B83" s="44" t="s">
        <v>489</v>
      </c>
      <c r="C83" s="43" t="s">
        <v>21</v>
      </c>
      <c r="D83" s="43" t="s">
        <v>485</v>
      </c>
      <c r="E83" s="43" t="s">
        <v>490</v>
      </c>
      <c r="F83" s="44" t="s">
        <v>491</v>
      </c>
      <c r="G83" s="9">
        <f t="shared" si="4"/>
        <v>770</v>
      </c>
      <c r="H83" s="45">
        <v>770</v>
      </c>
      <c r="I83" s="45"/>
      <c r="J83" s="45"/>
      <c r="K83" s="45"/>
      <c r="L83" s="43" t="s">
        <v>297</v>
      </c>
      <c r="M83" s="44" t="s">
        <v>492</v>
      </c>
      <c r="N83" s="61"/>
    </row>
    <row r="84" ht="92.25" customHeight="1" spans="1:14">
      <c r="A84" s="12">
        <v>39</v>
      </c>
      <c r="B84" s="44" t="s">
        <v>493</v>
      </c>
      <c r="C84" s="45"/>
      <c r="D84" s="45" t="s">
        <v>485</v>
      </c>
      <c r="E84" s="45" t="s">
        <v>494</v>
      </c>
      <c r="F84" s="56" t="s">
        <v>495</v>
      </c>
      <c r="G84" s="9">
        <f t="shared" si="4"/>
        <v>1014.3</v>
      </c>
      <c r="H84" s="45">
        <v>690</v>
      </c>
      <c r="I84" s="45">
        <v>324.3</v>
      </c>
      <c r="J84" s="45"/>
      <c r="K84" s="45"/>
      <c r="L84" s="43" t="s">
        <v>297</v>
      </c>
      <c r="M84" s="43" t="s">
        <v>496</v>
      </c>
      <c r="N84" s="61"/>
    </row>
    <row r="85" ht="60" spans="1:14">
      <c r="A85" s="12">
        <v>40</v>
      </c>
      <c r="B85" s="44" t="s">
        <v>501</v>
      </c>
      <c r="C85" s="43" t="s">
        <v>177</v>
      </c>
      <c r="D85" s="43" t="s">
        <v>485</v>
      </c>
      <c r="E85" s="43" t="s">
        <v>66</v>
      </c>
      <c r="F85" s="43" t="s">
        <v>502</v>
      </c>
      <c r="G85" s="9">
        <f t="shared" si="4"/>
        <v>800</v>
      </c>
      <c r="H85" s="45">
        <v>800</v>
      </c>
      <c r="I85" s="45"/>
      <c r="J85" s="45"/>
      <c r="K85" s="45"/>
      <c r="L85" s="43" t="s">
        <v>503</v>
      </c>
      <c r="M85" s="43" t="s">
        <v>504</v>
      </c>
      <c r="N85" s="61"/>
    </row>
    <row r="86" ht="40.5" customHeight="1" spans="1:14">
      <c r="A86" s="12"/>
      <c r="B86" s="46" t="s">
        <v>623</v>
      </c>
      <c r="C86" s="43"/>
      <c r="D86" s="43"/>
      <c r="E86" s="43"/>
      <c r="F86" s="42"/>
      <c r="G86" s="9">
        <f t="shared" si="4"/>
        <v>454</v>
      </c>
      <c r="H86" s="45">
        <f>SUM(H87:H89)</f>
        <v>0</v>
      </c>
      <c r="I86" s="45">
        <f t="shared" ref="I86:K86" si="5">SUM(I87:I89)</f>
        <v>454</v>
      </c>
      <c r="J86" s="45">
        <f t="shared" si="5"/>
        <v>0</v>
      </c>
      <c r="K86" s="45">
        <f t="shared" si="5"/>
        <v>0</v>
      </c>
      <c r="L86" s="42"/>
      <c r="M86" s="42"/>
      <c r="N86" s="61"/>
    </row>
    <row r="87" ht="30" spans="1:14">
      <c r="A87" s="12">
        <v>41</v>
      </c>
      <c r="B87" s="42" t="s">
        <v>48</v>
      </c>
      <c r="C87" s="47"/>
      <c r="D87" s="47" t="s">
        <v>305</v>
      </c>
      <c r="E87" s="47" t="s">
        <v>306</v>
      </c>
      <c r="F87" s="48" t="s">
        <v>307</v>
      </c>
      <c r="G87" s="9">
        <f t="shared" si="4"/>
        <v>32</v>
      </c>
      <c r="H87" s="45"/>
      <c r="I87" s="47">
        <v>32</v>
      </c>
      <c r="J87" s="45"/>
      <c r="K87" s="45"/>
      <c r="L87" s="48" t="s">
        <v>297</v>
      </c>
      <c r="M87" s="42" t="s">
        <v>308</v>
      </c>
      <c r="N87" s="61"/>
    </row>
    <row r="88" ht="30" spans="1:14">
      <c r="A88" s="12">
        <v>42</v>
      </c>
      <c r="B88" s="42" t="s">
        <v>309</v>
      </c>
      <c r="C88" s="47"/>
      <c r="D88" s="47" t="s">
        <v>305</v>
      </c>
      <c r="E88" s="47" t="s">
        <v>306</v>
      </c>
      <c r="F88" s="42" t="s">
        <v>310</v>
      </c>
      <c r="G88" s="9">
        <f t="shared" si="4"/>
        <v>240</v>
      </c>
      <c r="H88" s="45"/>
      <c r="I88" s="47">
        <v>240</v>
      </c>
      <c r="J88" s="45"/>
      <c r="K88" s="45"/>
      <c r="L88" s="48" t="s">
        <v>297</v>
      </c>
      <c r="M88" s="42" t="s">
        <v>47</v>
      </c>
      <c r="N88" s="61"/>
    </row>
    <row r="89" ht="30" spans="1:14">
      <c r="A89" s="12">
        <v>43</v>
      </c>
      <c r="B89" s="48" t="s">
        <v>311</v>
      </c>
      <c r="C89" s="47" t="s">
        <v>312</v>
      </c>
      <c r="D89" s="47" t="s">
        <v>305</v>
      </c>
      <c r="E89" s="47" t="s">
        <v>306</v>
      </c>
      <c r="F89" s="48" t="s">
        <v>313</v>
      </c>
      <c r="G89" s="9">
        <f t="shared" si="4"/>
        <v>182</v>
      </c>
      <c r="H89" s="45"/>
      <c r="I89" s="47">
        <v>182</v>
      </c>
      <c r="J89" s="45"/>
      <c r="K89" s="45"/>
      <c r="L89" s="42" t="s">
        <v>314</v>
      </c>
      <c r="M89" s="42" t="s">
        <v>315</v>
      </c>
      <c r="N89" s="61"/>
    </row>
    <row r="90" ht="29.25" customHeight="1" spans="1:14">
      <c r="A90" s="12"/>
      <c r="B90" s="49" t="s">
        <v>625</v>
      </c>
      <c r="C90" s="47"/>
      <c r="D90" s="47"/>
      <c r="E90" s="47"/>
      <c r="F90" s="48"/>
      <c r="G90" s="9">
        <f t="shared" si="4"/>
        <v>101</v>
      </c>
      <c r="H90" s="45">
        <f>SUM(H91)</f>
        <v>75</v>
      </c>
      <c r="I90" s="45">
        <f t="shared" ref="I90:K90" si="6">SUM(I91)</f>
        <v>26</v>
      </c>
      <c r="J90" s="45">
        <f t="shared" si="6"/>
        <v>0</v>
      </c>
      <c r="K90" s="45">
        <f t="shared" si="6"/>
        <v>0</v>
      </c>
      <c r="L90" s="42"/>
      <c r="M90" s="42"/>
      <c r="N90" s="61"/>
    </row>
    <row r="91" ht="60" spans="1:14">
      <c r="A91" s="7">
        <v>44</v>
      </c>
      <c r="B91" s="50" t="s">
        <v>170</v>
      </c>
      <c r="C91" s="47" t="s">
        <v>21</v>
      </c>
      <c r="D91" s="47" t="s">
        <v>510</v>
      </c>
      <c r="E91" s="43" t="s">
        <v>511</v>
      </c>
      <c r="F91" s="50" t="s">
        <v>512</v>
      </c>
      <c r="G91" s="9">
        <f t="shared" si="4"/>
        <v>101</v>
      </c>
      <c r="H91" s="45">
        <v>75</v>
      </c>
      <c r="I91" s="45">
        <v>26</v>
      </c>
      <c r="J91" s="45"/>
      <c r="K91" s="45"/>
      <c r="L91" s="43" t="s">
        <v>513</v>
      </c>
      <c r="M91" s="42" t="s">
        <v>514</v>
      </c>
      <c r="N91" s="61"/>
    </row>
    <row r="92" ht="31.5" customHeight="1" spans="1:14">
      <c r="A92" s="7"/>
      <c r="B92" s="51" t="s">
        <v>626</v>
      </c>
      <c r="C92" s="47"/>
      <c r="D92" s="47"/>
      <c r="E92" s="43"/>
      <c r="F92" s="50"/>
      <c r="G92" s="9"/>
      <c r="H92" s="45"/>
      <c r="I92" s="45"/>
      <c r="J92" s="45"/>
      <c r="K92" s="45"/>
      <c r="L92" s="43"/>
      <c r="M92" s="42"/>
      <c r="N92" s="61"/>
    </row>
    <row r="93" ht="31.5" customHeight="1" spans="1:14">
      <c r="A93" s="7"/>
      <c r="B93" s="51" t="s">
        <v>627</v>
      </c>
      <c r="C93" s="47"/>
      <c r="D93" s="47"/>
      <c r="E93" s="43"/>
      <c r="F93" s="50"/>
      <c r="G93" s="9">
        <f t="shared" ref="G93:G98" si="7">H93+I93+J93+K93</f>
        <v>4288.1003</v>
      </c>
      <c r="H93" s="45">
        <f>SUM(H94:H98)</f>
        <v>1845.1003</v>
      </c>
      <c r="I93" s="45">
        <f t="shared" ref="I93:K93" si="8">SUM(I94:I98)</f>
        <v>2443</v>
      </c>
      <c r="J93" s="45">
        <f t="shared" si="8"/>
        <v>0</v>
      </c>
      <c r="K93" s="45">
        <f t="shared" si="8"/>
        <v>0</v>
      </c>
      <c r="L93" s="43"/>
      <c r="M93" s="42"/>
      <c r="N93" s="61"/>
    </row>
    <row r="94" ht="30" spans="1:14">
      <c r="A94" s="7">
        <v>45</v>
      </c>
      <c r="B94" s="16" t="s">
        <v>519</v>
      </c>
      <c r="C94" s="14" t="s">
        <v>177</v>
      </c>
      <c r="D94" s="15" t="s">
        <v>520</v>
      </c>
      <c r="E94" s="15" t="s">
        <v>521</v>
      </c>
      <c r="F94" s="15" t="s">
        <v>522</v>
      </c>
      <c r="G94" s="9">
        <f t="shared" si="7"/>
        <v>52</v>
      </c>
      <c r="H94" s="14">
        <v>52</v>
      </c>
      <c r="I94" s="14"/>
      <c r="J94" s="9"/>
      <c r="K94" s="9"/>
      <c r="L94" s="16" t="s">
        <v>523</v>
      </c>
      <c r="M94" s="13" t="s">
        <v>524</v>
      </c>
      <c r="N94" s="15" t="s">
        <v>525</v>
      </c>
    </row>
    <row r="95" ht="30" spans="1:14">
      <c r="A95" s="7">
        <v>46</v>
      </c>
      <c r="B95" s="16" t="s">
        <v>526</v>
      </c>
      <c r="C95" s="14" t="s">
        <v>177</v>
      </c>
      <c r="D95" s="15" t="s">
        <v>520</v>
      </c>
      <c r="E95" s="15" t="s">
        <v>527</v>
      </c>
      <c r="F95" s="15" t="s">
        <v>528</v>
      </c>
      <c r="G95" s="9">
        <f t="shared" si="7"/>
        <v>47</v>
      </c>
      <c r="H95" s="14">
        <v>47</v>
      </c>
      <c r="I95" s="14"/>
      <c r="J95" s="9"/>
      <c r="K95" s="9"/>
      <c r="L95" s="16" t="s">
        <v>523</v>
      </c>
      <c r="M95" s="13"/>
      <c r="N95" s="15" t="s">
        <v>525</v>
      </c>
    </row>
    <row r="96" ht="30" spans="1:14">
      <c r="A96" s="7">
        <v>47</v>
      </c>
      <c r="B96" s="16" t="s">
        <v>529</v>
      </c>
      <c r="C96" s="14" t="s">
        <v>177</v>
      </c>
      <c r="D96" s="15" t="s">
        <v>520</v>
      </c>
      <c r="E96" s="15" t="s">
        <v>77</v>
      </c>
      <c r="F96" s="15" t="s">
        <v>530</v>
      </c>
      <c r="G96" s="9">
        <f t="shared" si="7"/>
        <v>15</v>
      </c>
      <c r="H96" s="14">
        <v>15</v>
      </c>
      <c r="I96" s="14"/>
      <c r="J96" s="9"/>
      <c r="K96" s="9"/>
      <c r="L96" s="16" t="s">
        <v>523</v>
      </c>
      <c r="M96" s="13"/>
      <c r="N96" s="15" t="s">
        <v>525</v>
      </c>
    </row>
    <row r="97" ht="30" spans="1:14">
      <c r="A97" s="7">
        <v>48</v>
      </c>
      <c r="B97" s="16" t="s">
        <v>531</v>
      </c>
      <c r="C97" s="14" t="s">
        <v>177</v>
      </c>
      <c r="D97" s="15" t="s">
        <v>520</v>
      </c>
      <c r="E97" s="15" t="s">
        <v>77</v>
      </c>
      <c r="F97" s="15" t="s">
        <v>532</v>
      </c>
      <c r="G97" s="9">
        <f t="shared" si="7"/>
        <v>11</v>
      </c>
      <c r="H97" s="14">
        <v>11</v>
      </c>
      <c r="I97" s="14"/>
      <c r="J97" s="9"/>
      <c r="K97" s="9"/>
      <c r="L97" s="16" t="s">
        <v>523</v>
      </c>
      <c r="M97" s="13"/>
      <c r="N97" s="15" t="s">
        <v>525</v>
      </c>
    </row>
    <row r="98" ht="230.25" customHeight="1" spans="1:14">
      <c r="A98" s="7">
        <v>49</v>
      </c>
      <c r="B98" s="52" t="s">
        <v>533</v>
      </c>
      <c r="C98" s="9" t="s">
        <v>177</v>
      </c>
      <c r="D98" s="15" t="s">
        <v>520</v>
      </c>
      <c r="E98" s="9" t="s">
        <v>66</v>
      </c>
      <c r="F98" s="52" t="s">
        <v>534</v>
      </c>
      <c r="G98" s="9">
        <f t="shared" si="7"/>
        <v>4163.1003</v>
      </c>
      <c r="H98" s="9">
        <v>1720.1003</v>
      </c>
      <c r="I98" s="9">
        <v>2443</v>
      </c>
      <c r="J98" s="9"/>
      <c r="K98" s="9"/>
      <c r="L98" s="16" t="s">
        <v>523</v>
      </c>
      <c r="M98" s="16" t="s">
        <v>535</v>
      </c>
      <c r="N98" s="36"/>
    </row>
  </sheetData>
  <mergeCells count="57">
    <mergeCell ref="A2:N2"/>
    <mergeCell ref="M3:N3"/>
    <mergeCell ref="G4:K4"/>
    <mergeCell ref="A4:A5"/>
    <mergeCell ref="A8:A12"/>
    <mergeCell ref="A14:A15"/>
    <mergeCell ref="A16:A19"/>
    <mergeCell ref="A20:A22"/>
    <mergeCell ref="A23:A25"/>
    <mergeCell ref="A26:A31"/>
    <mergeCell ref="A32:A40"/>
    <mergeCell ref="A41:A48"/>
    <mergeCell ref="B4:B5"/>
    <mergeCell ref="B8:B12"/>
    <mergeCell ref="B14:B15"/>
    <mergeCell ref="B16:B19"/>
    <mergeCell ref="B20:B21"/>
    <mergeCell ref="B23:B25"/>
    <mergeCell ref="B26:B31"/>
    <mergeCell ref="B32:B40"/>
    <mergeCell ref="B41:B48"/>
    <mergeCell ref="C4:C5"/>
    <mergeCell ref="C8:C12"/>
    <mergeCell ref="C14:C15"/>
    <mergeCell ref="C16:C19"/>
    <mergeCell ref="C20:C21"/>
    <mergeCell ref="C23:C25"/>
    <mergeCell ref="C26:C27"/>
    <mergeCell ref="C30:C31"/>
    <mergeCell ref="C32:C40"/>
    <mergeCell ref="C43:C47"/>
    <mergeCell ref="D4:D5"/>
    <mergeCell ref="D8:D12"/>
    <mergeCell ref="D14:D15"/>
    <mergeCell ref="D16:D19"/>
    <mergeCell ref="D20:D21"/>
    <mergeCell ref="D23:D25"/>
    <mergeCell ref="D26:D31"/>
    <mergeCell ref="D32:D40"/>
    <mergeCell ref="D41:D48"/>
    <mergeCell ref="E4:E5"/>
    <mergeCell ref="E14:E15"/>
    <mergeCell ref="E16:E17"/>
    <mergeCell ref="E18:E19"/>
    <mergeCell ref="E20:E21"/>
    <mergeCell ref="E26:E29"/>
    <mergeCell ref="E30:E31"/>
    <mergeCell ref="E32:E34"/>
    <mergeCell ref="E35:E38"/>
    <mergeCell ref="E39:E40"/>
    <mergeCell ref="E41:E42"/>
    <mergeCell ref="E43:E47"/>
    <mergeCell ref="F4:F5"/>
    <mergeCell ref="L4:L5"/>
    <mergeCell ref="M4:M5"/>
    <mergeCell ref="M94:M97"/>
    <mergeCell ref="N4:N5"/>
  </mergeCells>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方案附整合资金项目拨付表</vt:lpstr>
      <vt:lpstr>方案附整合资金项目安排建设表</vt:lpstr>
      <vt:lpstr>整合资金项目拨付表</vt:lpstr>
      <vt:lpstr>整合资金项目安排建设表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2017-09-21T10:54:00Z</dcterms:created>
  <cp:lastPrinted>2017-09-30T03:13:00Z</cp:lastPrinted>
  <dcterms:modified xsi:type="dcterms:W3CDTF">2023-08-30T10:04:55Z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