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目录" sheetId="1" r:id="rId1"/>
    <sheet name="表一、吉县2020年一般公共预算收入总表" sheetId="2" r:id="rId2"/>
    <sheet name="表二、吉县2020年一般公共预算收入表" sheetId="3" r:id="rId3"/>
    <sheet name="表三、吉县2020年一般公共预算支出总表" sheetId="4" r:id="rId4"/>
    <sheet name="表四、吉县2020年一般公共预算支出" sheetId="5" r:id="rId5"/>
    <sheet name="表五、吉县2020年一般公共预算支出明细表" sheetId="6" r:id="rId6"/>
    <sheet name="表六、吉县2020年一般公共预算支出分经济科目表" sheetId="7" r:id="rId7"/>
    <sheet name="表七、吉县2020年一般公共预算基本支出分经济科目表" sheetId="8" r:id="rId8"/>
    <sheet name="表八、吉县2020年税收返还和转移支付表" sheetId="9" r:id="rId9"/>
    <sheet name="表九、吉县2020年政府性基金预算收入表" sheetId="10" r:id="rId10"/>
    <sheet name="表十 、吉县2020年政府性基金预算支出表" sheetId="11" r:id="rId11"/>
    <sheet name="表十一、 吉县2020年政府性基金预算支出明细表" sheetId="12" r:id="rId12"/>
    <sheet name="表十二、吉县2020年政府性基金预算支出分经济科目表" sheetId="13" r:id="rId13"/>
    <sheet name="表十三 、吉县2020年政府性基金转移支付预算表" sheetId="14" r:id="rId14"/>
    <sheet name="表十四、吉县2020年国有资本经营预算收入表" sheetId="15" r:id="rId15"/>
    <sheet name="表十五、吉县2020年国有资本经营预算支出表" sheetId="16" r:id="rId16"/>
    <sheet name="表十六、吉县2020年社会保险基金预算收入表" sheetId="17" r:id="rId17"/>
    <sheet name="表十七、吉县2020年社会保险基金预算支出表 " sheetId="18" r:id="rId18"/>
    <sheet name="表十八、2019年一般债务限额及余额情况表" sheetId="19" r:id="rId19"/>
    <sheet name="表十九、2019年专项债务限额及余额情况表" sheetId="20" r:id="rId20"/>
  </sheets>
  <definedNames>
    <definedName name="_xlfn.IFERROR" hidden="1">#NAME?</definedName>
    <definedName name="_xlnm.Print_Area" localSheetId="2">'表二、吉县2020年一般公共预算收入表'!$A$1:$B$34</definedName>
    <definedName name="_xlnm.Print_Area" localSheetId="6">'表六、吉县2020年一般公共预算支出分经济科目表'!$A$1:$C$16</definedName>
    <definedName name="_xlnm.Print_Area" localSheetId="7">'表七、吉县2020年一般公共预算基本支出分经济科目表'!$A$1:$C$47</definedName>
    <definedName name="_xlnm.Print_Area" localSheetId="13">'表十三 、吉县2020年政府性基金转移支付预算表'!$A$1:$C$56</definedName>
    <definedName name="_xlnm.Print_Area" localSheetId="17">#N/A</definedName>
    <definedName name="_xlnm.Print_Area" localSheetId="16">#N/A</definedName>
    <definedName name="_xlnm.Print_Area" localSheetId="0">'目录'!$A$1:$C$20</definedName>
    <definedName name="_xlnm.Print_Area">#N/A</definedName>
    <definedName name="_xlnm.Print_Titles" localSheetId="8">'表八、吉县2020年税收返还和转移支付表'!$4:$4</definedName>
    <definedName name="_xlnm.Print_Titles" localSheetId="9">'表九、吉县2020年政府性基金预算收入表'!$1:$4</definedName>
    <definedName name="_xlnm.Print_Titles" localSheetId="6">'表六、吉县2020年一般公共预算支出分经济科目表'!$3:$4</definedName>
    <definedName name="_xlnm.Print_Titles" localSheetId="7">'表七、吉县2020年一般公共预算基本支出分经济科目表'!$3:$4</definedName>
    <definedName name="_xlnm.Print_Titles" localSheetId="3">'表三、吉县2020年一般公共预算支出总表'!$A:$A,'表三、吉县2020年一般公共预算支出总表'!$1:$4</definedName>
    <definedName name="_xlnm.Print_Titles" localSheetId="10">'表十 、吉县2020年政府性基金预算支出表'!$1:$4</definedName>
    <definedName name="_xlnm.Print_Titles" localSheetId="13">'表十三 、吉县2020年政府性基金转移支付预算表'!$1:$5</definedName>
    <definedName name="_xlnm.Print_Titles" localSheetId="11">'表十一、 吉县2020年政府性基金预算支出明细表'!$1:$4</definedName>
    <definedName name="_xlnm.Print_Titles" localSheetId="4">'表四、吉县2020年一般公共预算支出'!$A:$A,'表四、吉县2020年一般公共预算支出'!$1:$4</definedName>
    <definedName name="_xlnm.Print_Titles" localSheetId="5">'表五、吉县2020年一般公共预算支出明细表'!$1:$4</definedName>
    <definedName name="_xlnm.Print_Titles" localSheetId="1">'表一、吉县2020年一般公共预算收入总表'!$4:$5</definedName>
    <definedName name="_xlnm.Print_Titles" localSheetId="0">'目录'!$1:$5</definedName>
    <definedName name="_xlnm.Print_Titles">#N/A</definedName>
    <definedName name="地区名称">#REF!</definedName>
  </definedNames>
  <calcPr fullCalcOnLoad="1"/>
</workbook>
</file>

<file path=xl/comments3.xml><?xml version="1.0" encoding="utf-8"?>
<comments xmlns="http://schemas.openxmlformats.org/spreadsheetml/2006/main">
  <authors>
    <author>李欢</author>
  </authors>
  <commentList>
    <comment ref="A20" authorId="0">
      <text>
        <r>
          <rPr>
            <sz val="9"/>
            <rFont val="宋体"/>
            <family val="0"/>
          </rPr>
          <t>李欢:
2018.01.01实施</t>
        </r>
      </text>
    </comment>
  </commentList>
</comments>
</file>

<file path=xl/comments6.xml><?xml version="1.0" encoding="utf-8"?>
<comments xmlns="http://schemas.openxmlformats.org/spreadsheetml/2006/main">
  <authors>
    <author>李欢</author>
    <author>lenovo</author>
  </authors>
  <commentList>
    <comment ref="A6" authorId="0">
      <text>
        <r>
          <rPr>
            <sz val="9"/>
            <rFont val="宋体"/>
            <family val="0"/>
          </rPr>
          <t>李欢:
01</t>
        </r>
      </text>
    </comment>
    <comment ref="A18" authorId="0">
      <text>
        <r>
          <rPr>
            <sz val="9"/>
            <rFont val="宋体"/>
            <family val="0"/>
          </rPr>
          <t>李欢:
02</t>
        </r>
      </text>
    </comment>
    <comment ref="A27" authorId="0">
      <text>
        <r>
          <rPr>
            <sz val="9"/>
            <rFont val="宋体"/>
            <family val="0"/>
          </rPr>
          <t>李欢:
03</t>
        </r>
      </text>
    </comment>
    <comment ref="A38" authorId="0">
      <text>
        <r>
          <rPr>
            <sz val="9"/>
            <rFont val="宋体"/>
            <family val="0"/>
          </rPr>
          <t>李欢:
04</t>
        </r>
      </text>
    </comment>
    <comment ref="A50" authorId="0">
      <text>
        <r>
          <rPr>
            <sz val="9"/>
            <rFont val="宋体"/>
            <family val="0"/>
          </rPr>
          <t>李欢:
05</t>
        </r>
      </text>
    </comment>
    <comment ref="A61" authorId="0">
      <text>
        <r>
          <rPr>
            <sz val="9"/>
            <rFont val="宋体"/>
            <family val="0"/>
          </rPr>
          <t>李欢:
06</t>
        </r>
      </text>
    </comment>
    <comment ref="A72" authorId="0">
      <text>
        <r>
          <rPr>
            <sz val="9"/>
            <rFont val="宋体"/>
            <family val="0"/>
          </rPr>
          <t>李欢:
07</t>
        </r>
      </text>
    </comment>
    <comment ref="A84" authorId="0">
      <text>
        <r>
          <rPr>
            <sz val="9"/>
            <rFont val="宋体"/>
            <family val="0"/>
          </rPr>
          <t>李欢:
08</t>
        </r>
      </text>
    </comment>
    <comment ref="A93" authorId="0">
      <text>
        <r>
          <rPr>
            <sz val="9"/>
            <rFont val="宋体"/>
            <family val="0"/>
          </rPr>
          <t>李欢:
09</t>
        </r>
      </text>
    </comment>
    <comment ref="A99" authorId="0">
      <text>
        <r>
          <rPr>
            <sz val="9"/>
            <rFont val="宋体"/>
            <family val="0"/>
          </rPr>
          <t>李欢:
修改口岸电子执法系统建设与维护</t>
        </r>
      </text>
    </comment>
    <comment ref="A107" authorId="0">
      <text>
        <r>
          <rPr>
            <sz val="9"/>
            <rFont val="宋体"/>
            <family val="0"/>
          </rPr>
          <t>李欢:
10</t>
        </r>
      </text>
    </comment>
    <comment ref="A117" authorId="0">
      <text>
        <r>
          <rPr>
            <sz val="9"/>
            <rFont val="宋体"/>
            <family val="0"/>
          </rPr>
          <t>李欢:
11</t>
        </r>
      </text>
    </comment>
    <comment ref="A126" authorId="0">
      <text>
        <r>
          <rPr>
            <sz val="9"/>
            <rFont val="宋体"/>
            <family val="0"/>
          </rPr>
          <t>李欢:
13</t>
        </r>
      </text>
    </comment>
    <comment ref="A137" authorId="0">
      <text>
        <r>
          <rPr>
            <sz val="9"/>
            <rFont val="宋体"/>
            <family val="0"/>
          </rPr>
          <t>李欢:
14</t>
        </r>
      </text>
    </comment>
    <comment ref="A151" authorId="0">
      <text>
        <r>
          <rPr>
            <sz val="9"/>
            <rFont val="宋体"/>
            <family val="0"/>
          </rPr>
          <t>李欢:
23</t>
        </r>
      </text>
    </comment>
    <comment ref="A158" authorId="0">
      <text>
        <r>
          <rPr>
            <sz val="9"/>
            <rFont val="宋体"/>
            <family val="0"/>
          </rPr>
          <t>李欢:
25
修改港澳台侨事务</t>
        </r>
      </text>
    </comment>
    <comment ref="A165" authorId="0">
      <text>
        <r>
          <rPr>
            <sz val="9"/>
            <rFont val="宋体"/>
            <family val="0"/>
          </rPr>
          <t>李欢:
修改港澳台侨事务</t>
        </r>
      </text>
    </comment>
    <comment ref="A166" authorId="0">
      <text>
        <r>
          <rPr>
            <sz val="9"/>
            <rFont val="宋体"/>
            <family val="0"/>
          </rPr>
          <t>李欢:
26，无27</t>
        </r>
      </text>
    </comment>
    <comment ref="A172" authorId="0">
      <text>
        <r>
          <rPr>
            <sz val="9"/>
            <rFont val="宋体"/>
            <family val="0"/>
          </rPr>
          <t>李欢:
28</t>
        </r>
      </text>
    </comment>
    <comment ref="A179" authorId="0">
      <text>
        <r>
          <rPr>
            <sz val="9"/>
            <rFont val="宋体"/>
            <family val="0"/>
          </rPr>
          <t>李欢:
29，无30</t>
        </r>
      </text>
    </comment>
    <comment ref="A186" authorId="0">
      <text>
        <r>
          <rPr>
            <sz val="9"/>
            <rFont val="宋体"/>
            <family val="0"/>
          </rPr>
          <t>李欢:
31</t>
        </r>
      </text>
    </comment>
    <comment ref="A193" authorId="0">
      <text>
        <r>
          <rPr>
            <sz val="9"/>
            <rFont val="宋体"/>
            <family val="0"/>
          </rPr>
          <t>李欢:
32</t>
        </r>
      </text>
    </comment>
    <comment ref="A200" authorId="0">
      <text>
        <r>
          <rPr>
            <sz val="9"/>
            <rFont val="宋体"/>
            <family val="0"/>
          </rPr>
          <t>李欢:
33</t>
        </r>
      </text>
    </comment>
    <comment ref="A207" authorId="0">
      <text>
        <r>
          <rPr>
            <sz val="9"/>
            <rFont val="宋体"/>
            <family val="0"/>
          </rPr>
          <t>李欢:
34</t>
        </r>
      </text>
    </comment>
    <comment ref="A215" authorId="0">
      <text>
        <r>
          <rPr>
            <sz val="9"/>
            <rFont val="宋体"/>
            <family val="0"/>
          </rPr>
          <t>李欢:
35</t>
        </r>
      </text>
    </comment>
    <comment ref="A221" authorId="0">
      <text>
        <r>
          <rPr>
            <sz val="9"/>
            <rFont val="宋体"/>
            <family val="0"/>
          </rPr>
          <t>李欢:
36</t>
        </r>
      </text>
    </comment>
    <comment ref="A227" authorId="0">
      <text>
        <r>
          <rPr>
            <sz val="9"/>
            <rFont val="宋体"/>
            <family val="0"/>
          </rPr>
          <t>李欢:
37</t>
        </r>
      </text>
    </comment>
    <comment ref="A233" authorId="0">
      <text>
        <r>
          <rPr>
            <sz val="9"/>
            <rFont val="宋体"/>
            <family val="0"/>
          </rPr>
          <t>李欢:
38</t>
        </r>
      </text>
    </comment>
    <comment ref="A250" authorId="0">
      <text>
        <r>
          <rPr>
            <sz val="9"/>
            <rFont val="宋体"/>
            <family val="0"/>
          </rPr>
          <t>李欢:
20199</t>
        </r>
      </text>
    </comment>
    <comment ref="A270" authorId="0">
      <text>
        <r>
          <rPr>
            <sz val="9"/>
            <rFont val="宋体"/>
            <family val="0"/>
          </rPr>
          <t>李欢:
将内卫修改为武装警察部队</t>
        </r>
      </text>
    </comment>
    <comment ref="A272" authorId="0">
      <text>
        <r>
          <rPr>
            <sz val="9"/>
            <rFont val="宋体"/>
            <family val="0"/>
          </rPr>
          <t>李欢:
20402</t>
        </r>
      </text>
    </comment>
    <comment ref="A281" authorId="0">
      <text>
        <r>
          <rPr>
            <sz val="9"/>
            <rFont val="宋体"/>
            <family val="0"/>
          </rPr>
          <t>李欢:
20403</t>
        </r>
      </text>
    </comment>
    <comment ref="A296" authorId="0">
      <text>
        <r>
          <rPr>
            <sz val="9"/>
            <rFont val="宋体"/>
            <family val="0"/>
          </rPr>
          <t>李欢:
20405</t>
        </r>
      </text>
    </comment>
    <comment ref="A305" authorId="0">
      <text>
        <r>
          <rPr>
            <sz val="9"/>
            <rFont val="宋体"/>
            <family val="0"/>
          </rPr>
          <t>李欢:
20406</t>
        </r>
      </text>
    </comment>
    <comment ref="A340" authorId="0">
      <text>
        <r>
          <rPr>
            <sz val="9"/>
            <rFont val="宋体"/>
            <family val="0"/>
          </rPr>
          <t>李欢:
20409</t>
        </r>
      </text>
    </comment>
    <comment ref="A348" authorId="0">
      <text>
        <r>
          <rPr>
            <sz val="9"/>
            <rFont val="宋体"/>
            <family val="0"/>
          </rPr>
          <t>李欢:
20410</t>
        </r>
      </text>
    </comment>
    <comment ref="A354" authorId="0">
      <text>
        <r>
          <rPr>
            <sz val="9"/>
            <rFont val="宋体"/>
            <family val="0"/>
          </rPr>
          <t>李欢:
20499</t>
        </r>
      </text>
    </comment>
    <comment ref="A355" authorId="0">
      <text>
        <r>
          <rPr>
            <sz val="9"/>
            <rFont val="宋体"/>
            <family val="0"/>
          </rPr>
          <t>李欢:
20499</t>
        </r>
      </text>
    </comment>
    <comment ref="A356" authorId="0">
      <text>
        <r>
          <rPr>
            <sz val="9"/>
            <rFont val="宋体"/>
            <family val="0"/>
          </rPr>
          <t>李欢:
205</t>
        </r>
      </text>
    </comment>
    <comment ref="A357" authorId="0">
      <text>
        <r>
          <rPr>
            <sz val="9"/>
            <rFont val="宋体"/>
            <family val="0"/>
          </rPr>
          <t>李欢:
20501</t>
        </r>
      </text>
    </comment>
    <comment ref="A362" authorId="0">
      <text>
        <r>
          <rPr>
            <sz val="9"/>
            <rFont val="宋体"/>
            <family val="0"/>
          </rPr>
          <t>李欢:
20502</t>
        </r>
      </text>
    </comment>
    <comment ref="A371" authorId="0">
      <text>
        <r>
          <rPr>
            <sz val="9"/>
            <rFont val="宋体"/>
            <family val="0"/>
          </rPr>
          <t>李欢:
20503</t>
        </r>
      </text>
    </comment>
    <comment ref="A378" authorId="0">
      <text>
        <r>
          <rPr>
            <sz val="9"/>
            <rFont val="宋体"/>
            <family val="0"/>
          </rPr>
          <t>李欢:
20504</t>
        </r>
      </text>
    </comment>
    <comment ref="A384" authorId="0">
      <text>
        <r>
          <rPr>
            <sz val="9"/>
            <rFont val="宋体"/>
            <family val="0"/>
          </rPr>
          <t>李欢:
20505</t>
        </r>
      </text>
    </comment>
    <comment ref="A388" authorId="0">
      <text>
        <r>
          <rPr>
            <sz val="9"/>
            <rFont val="宋体"/>
            <family val="0"/>
          </rPr>
          <t>李欢:
20506</t>
        </r>
      </text>
    </comment>
    <comment ref="A392" authorId="0">
      <text>
        <r>
          <rPr>
            <sz val="9"/>
            <rFont val="宋体"/>
            <family val="0"/>
          </rPr>
          <t>李欢:
20507</t>
        </r>
      </text>
    </comment>
    <comment ref="A396" authorId="0">
      <text>
        <r>
          <rPr>
            <sz val="9"/>
            <rFont val="宋体"/>
            <family val="0"/>
          </rPr>
          <t>李欢:
20508</t>
        </r>
      </text>
    </comment>
    <comment ref="A402" authorId="0">
      <text>
        <r>
          <rPr>
            <sz val="9"/>
            <rFont val="宋体"/>
            <family val="0"/>
          </rPr>
          <t>李欢:
20509</t>
        </r>
      </text>
    </comment>
    <comment ref="A409" authorId="0">
      <text>
        <r>
          <rPr>
            <sz val="9"/>
            <rFont val="宋体"/>
            <family val="0"/>
          </rPr>
          <t>李欢:
20599</t>
        </r>
      </text>
    </comment>
    <comment ref="A410" authorId="0">
      <text>
        <r>
          <rPr>
            <sz val="9"/>
            <rFont val="宋体"/>
            <family val="0"/>
          </rPr>
          <t xml:space="preserve">李欢:
206
</t>
        </r>
      </text>
    </comment>
    <comment ref="A411" authorId="0">
      <text>
        <r>
          <rPr>
            <sz val="9"/>
            <rFont val="宋体"/>
            <family val="0"/>
          </rPr>
          <t>李欢:
20601</t>
        </r>
      </text>
    </comment>
    <comment ref="A416" authorId="0">
      <text>
        <r>
          <rPr>
            <sz val="9"/>
            <rFont val="宋体"/>
            <family val="0"/>
          </rPr>
          <t>李欢:
20602</t>
        </r>
      </text>
    </comment>
    <comment ref="A425" authorId="0">
      <text>
        <r>
          <rPr>
            <sz val="9"/>
            <rFont val="宋体"/>
            <family val="0"/>
          </rPr>
          <t>李欢:
20603</t>
        </r>
      </text>
    </comment>
    <comment ref="A431" authorId="0">
      <text>
        <r>
          <rPr>
            <sz val="9"/>
            <rFont val="宋体"/>
            <family val="0"/>
          </rPr>
          <t>李欢:
20604</t>
        </r>
      </text>
    </comment>
    <comment ref="A437" authorId="0">
      <text>
        <r>
          <rPr>
            <sz val="9"/>
            <rFont val="宋体"/>
            <family val="0"/>
          </rPr>
          <t>李欢:
20605</t>
        </r>
      </text>
    </comment>
    <comment ref="A442" authorId="0">
      <text>
        <r>
          <rPr>
            <sz val="9"/>
            <rFont val="宋体"/>
            <family val="0"/>
          </rPr>
          <t>李欢:
20606</t>
        </r>
      </text>
    </comment>
    <comment ref="A447" authorId="0">
      <text>
        <r>
          <rPr>
            <sz val="9"/>
            <rFont val="宋体"/>
            <family val="0"/>
          </rPr>
          <t>李欢:
20607</t>
        </r>
      </text>
    </comment>
    <comment ref="A454" authorId="0">
      <text>
        <r>
          <rPr>
            <sz val="9"/>
            <rFont val="宋体"/>
            <family val="0"/>
          </rPr>
          <t>李欢:
20608</t>
        </r>
      </text>
    </comment>
    <comment ref="A458" authorId="0">
      <text>
        <r>
          <rPr>
            <sz val="9"/>
            <rFont val="宋体"/>
            <family val="0"/>
          </rPr>
          <t>李欢:
20609</t>
        </r>
      </text>
    </comment>
    <comment ref="A461" authorId="0">
      <text>
        <r>
          <rPr>
            <sz val="9"/>
            <rFont val="宋体"/>
            <family val="0"/>
          </rPr>
          <t>李欢:
20699</t>
        </r>
      </text>
    </comment>
    <comment ref="A466" authorId="0">
      <text>
        <r>
          <rPr>
            <sz val="9"/>
            <rFont val="宋体"/>
            <family val="0"/>
          </rPr>
          <t>李欢:
207</t>
        </r>
      </text>
    </comment>
    <comment ref="A467" authorId="0">
      <text>
        <r>
          <rPr>
            <sz val="9"/>
            <rFont val="宋体"/>
            <family val="0"/>
          </rPr>
          <t>李欢:
20701</t>
        </r>
      </text>
    </comment>
    <comment ref="A483" authorId="0">
      <text>
        <r>
          <rPr>
            <sz val="9"/>
            <rFont val="宋体"/>
            <family val="0"/>
          </rPr>
          <t>李欢:
20702</t>
        </r>
      </text>
    </comment>
    <comment ref="A491" authorId="0">
      <text>
        <r>
          <rPr>
            <sz val="9"/>
            <rFont val="宋体"/>
            <family val="0"/>
          </rPr>
          <t>李欢:
20703</t>
        </r>
      </text>
    </comment>
    <comment ref="A502" authorId="0">
      <text>
        <r>
          <rPr>
            <sz val="9"/>
            <rFont val="宋体"/>
            <family val="0"/>
          </rPr>
          <t>李欢:
20706</t>
        </r>
      </text>
    </comment>
    <comment ref="A511" authorId="0">
      <text>
        <r>
          <rPr>
            <sz val="9"/>
            <rFont val="宋体"/>
            <family val="0"/>
          </rPr>
          <t>李欢:
20708</t>
        </r>
      </text>
    </comment>
    <comment ref="A518" authorId="0">
      <text>
        <r>
          <rPr>
            <sz val="9"/>
            <rFont val="宋体"/>
            <family val="0"/>
          </rPr>
          <t>李欢:
20799</t>
        </r>
      </text>
    </comment>
    <comment ref="A522" authorId="0">
      <text>
        <r>
          <rPr>
            <sz val="9"/>
            <rFont val="宋体"/>
            <family val="0"/>
          </rPr>
          <t>李欢:
208</t>
        </r>
      </text>
    </comment>
    <comment ref="A523" authorId="0">
      <text>
        <r>
          <rPr>
            <sz val="9"/>
            <rFont val="宋体"/>
            <family val="0"/>
          </rPr>
          <t>李欢:
20801</t>
        </r>
      </text>
    </comment>
    <comment ref="A537" authorId="0">
      <text>
        <r>
          <rPr>
            <sz val="9"/>
            <rFont val="宋体"/>
            <family val="0"/>
          </rPr>
          <t>李欢:
20802</t>
        </r>
      </text>
    </comment>
    <comment ref="A545" authorId="0">
      <text>
        <r>
          <rPr>
            <sz val="9"/>
            <rFont val="宋体"/>
            <family val="0"/>
          </rPr>
          <t>李欢:
20804</t>
        </r>
      </text>
    </comment>
    <comment ref="A547" authorId="0">
      <text>
        <r>
          <rPr>
            <sz val="9"/>
            <rFont val="宋体"/>
            <family val="0"/>
          </rPr>
          <t>李欢:
20805</t>
        </r>
      </text>
    </comment>
    <comment ref="A556" authorId="0">
      <text>
        <r>
          <rPr>
            <sz val="9"/>
            <rFont val="宋体"/>
            <family val="0"/>
          </rPr>
          <t>李欢:
20806</t>
        </r>
      </text>
    </comment>
    <comment ref="A560" authorId="0">
      <text>
        <r>
          <rPr>
            <sz val="9"/>
            <rFont val="宋体"/>
            <family val="0"/>
          </rPr>
          <t>李欢:
20807</t>
        </r>
      </text>
    </comment>
    <comment ref="A570" authorId="0">
      <text>
        <r>
          <rPr>
            <sz val="9"/>
            <rFont val="宋体"/>
            <family val="0"/>
          </rPr>
          <t>李欢:
20808</t>
        </r>
      </text>
    </comment>
    <comment ref="A578" authorId="0">
      <text>
        <r>
          <rPr>
            <sz val="9"/>
            <rFont val="宋体"/>
            <family val="0"/>
          </rPr>
          <t>李欢:
20809</t>
        </r>
      </text>
    </comment>
    <comment ref="A585" authorId="0">
      <text>
        <r>
          <rPr>
            <sz val="9"/>
            <rFont val="宋体"/>
            <family val="0"/>
          </rPr>
          <t>李欢:
20810</t>
        </r>
      </text>
    </comment>
    <comment ref="A592" authorId="0">
      <text>
        <r>
          <rPr>
            <sz val="9"/>
            <rFont val="宋体"/>
            <family val="0"/>
          </rPr>
          <t>李欢:
20811</t>
        </r>
      </text>
    </comment>
    <comment ref="A601" authorId="0">
      <text>
        <r>
          <rPr>
            <sz val="9"/>
            <rFont val="宋体"/>
            <family val="0"/>
          </rPr>
          <t>李欢:
20816</t>
        </r>
      </text>
    </comment>
    <comment ref="A606" authorId="0">
      <text>
        <r>
          <rPr>
            <sz val="9"/>
            <rFont val="宋体"/>
            <family val="0"/>
          </rPr>
          <t>李欢:
20819</t>
        </r>
      </text>
    </comment>
    <comment ref="A609" authorId="0">
      <text>
        <r>
          <rPr>
            <sz val="9"/>
            <rFont val="宋体"/>
            <family val="0"/>
          </rPr>
          <t>李欢:
20820</t>
        </r>
      </text>
    </comment>
    <comment ref="A612" authorId="0">
      <text>
        <r>
          <rPr>
            <sz val="9"/>
            <rFont val="宋体"/>
            <family val="0"/>
          </rPr>
          <t>李欢:
20821</t>
        </r>
      </text>
    </comment>
    <comment ref="A615" authorId="0">
      <text>
        <r>
          <rPr>
            <sz val="9"/>
            <rFont val="宋体"/>
            <family val="0"/>
          </rPr>
          <t>李欢:
20824</t>
        </r>
      </text>
    </comment>
    <comment ref="A648" authorId="0">
      <text>
        <r>
          <rPr>
            <sz val="9"/>
            <rFont val="宋体"/>
            <family val="0"/>
          </rPr>
          <t>李欢:
21002</t>
        </r>
      </text>
    </comment>
    <comment ref="A661" authorId="0">
      <text>
        <r>
          <rPr>
            <sz val="9"/>
            <rFont val="宋体"/>
            <family val="0"/>
          </rPr>
          <t>李欢:
21003</t>
        </r>
      </text>
    </comment>
    <comment ref="A665" authorId="0">
      <text>
        <r>
          <rPr>
            <sz val="9"/>
            <rFont val="宋体"/>
            <family val="0"/>
          </rPr>
          <t>李欢:
21004</t>
        </r>
      </text>
    </comment>
    <comment ref="A677" authorId="0">
      <text>
        <r>
          <rPr>
            <sz val="9"/>
            <rFont val="宋体"/>
            <family val="0"/>
          </rPr>
          <t>李欢:
21006</t>
        </r>
      </text>
    </comment>
    <comment ref="A680" authorId="0">
      <text>
        <r>
          <rPr>
            <sz val="9"/>
            <rFont val="宋体"/>
            <family val="0"/>
          </rPr>
          <t>李欢:
21007</t>
        </r>
      </text>
    </comment>
    <comment ref="A684" authorId="0">
      <text>
        <r>
          <rPr>
            <sz val="9"/>
            <rFont val="宋体"/>
            <family val="0"/>
          </rPr>
          <t>李欢:
21011</t>
        </r>
      </text>
    </comment>
    <comment ref="A689" authorId="0">
      <text>
        <r>
          <rPr>
            <sz val="9"/>
            <rFont val="宋体"/>
            <family val="0"/>
          </rPr>
          <t>李欢:
21012</t>
        </r>
      </text>
    </comment>
    <comment ref="A693" authorId="0">
      <text>
        <r>
          <rPr>
            <sz val="9"/>
            <rFont val="宋体"/>
            <family val="0"/>
          </rPr>
          <t>李欢:
21013</t>
        </r>
      </text>
    </comment>
    <comment ref="A697" authorId="0">
      <text>
        <r>
          <rPr>
            <sz val="9"/>
            <rFont val="宋体"/>
            <family val="0"/>
          </rPr>
          <t>李欢:
21014</t>
        </r>
      </text>
    </comment>
    <comment ref="A700" authorId="0">
      <text>
        <r>
          <rPr>
            <sz val="9"/>
            <rFont val="宋体"/>
            <family val="0"/>
          </rPr>
          <t>李欢:
21015</t>
        </r>
      </text>
    </comment>
    <comment ref="A786" authorId="0">
      <text>
        <r>
          <rPr>
            <sz val="9"/>
            <rFont val="宋体"/>
            <family val="0"/>
          </rPr>
          <t>李欢:
212</t>
        </r>
      </text>
    </comment>
    <comment ref="A787" authorId="0">
      <text>
        <r>
          <rPr>
            <sz val="9"/>
            <rFont val="宋体"/>
            <family val="0"/>
          </rPr>
          <t>李欢:
21201</t>
        </r>
      </text>
    </comment>
    <comment ref="A805" authorId="0">
      <text>
        <r>
          <rPr>
            <sz val="9"/>
            <rFont val="宋体"/>
            <family val="0"/>
          </rPr>
          <t>李欢:
213</t>
        </r>
      </text>
    </comment>
    <comment ref="A806" authorId="0">
      <text>
        <r>
          <rPr>
            <sz val="9"/>
            <rFont val="宋体"/>
            <family val="0"/>
          </rPr>
          <t>李欢:
21301</t>
        </r>
      </text>
    </comment>
    <comment ref="A904" authorId="0">
      <text>
        <r>
          <rPr>
            <sz val="9"/>
            <rFont val="宋体"/>
            <family val="0"/>
          </rPr>
          <t>李欢:
21306</t>
        </r>
      </text>
    </comment>
    <comment ref="A910" authorId="0">
      <text>
        <r>
          <rPr>
            <sz val="9"/>
            <rFont val="宋体"/>
            <family val="0"/>
          </rPr>
          <t>李欢:
21307</t>
        </r>
      </text>
    </comment>
    <comment ref="A917" authorId="0">
      <text>
        <r>
          <rPr>
            <sz val="9"/>
            <rFont val="宋体"/>
            <family val="0"/>
          </rPr>
          <t>李欢:
21308</t>
        </r>
      </text>
    </comment>
    <comment ref="A1054" authorId="0">
      <text>
        <r>
          <rPr>
            <sz val="9"/>
            <rFont val="宋体"/>
            <family val="0"/>
          </rPr>
          <t>李欢:
21599</t>
        </r>
      </text>
    </comment>
    <comment ref="A1060" authorId="0">
      <text>
        <r>
          <rPr>
            <sz val="9"/>
            <rFont val="宋体"/>
            <family val="0"/>
          </rPr>
          <t>李欢:
216</t>
        </r>
      </text>
    </comment>
    <comment ref="A1105" authorId="0">
      <text>
        <r>
          <rPr>
            <sz val="9"/>
            <rFont val="宋体"/>
            <family val="0"/>
          </rPr>
          <t>李欢:
220</t>
        </r>
      </text>
    </comment>
    <comment ref="A1125" authorId="0">
      <text>
        <r>
          <rPr>
            <sz val="9"/>
            <rFont val="宋体"/>
            <family val="0"/>
          </rPr>
          <t>李欢:
22002</t>
        </r>
      </text>
    </comment>
    <comment ref="A1144" authorId="0">
      <text>
        <r>
          <rPr>
            <sz val="9"/>
            <rFont val="宋体"/>
            <family val="0"/>
          </rPr>
          <t>李欢:
22003</t>
        </r>
      </text>
    </comment>
    <comment ref="A1153" authorId="0">
      <text>
        <r>
          <rPr>
            <sz val="9"/>
            <rFont val="宋体"/>
            <family val="0"/>
          </rPr>
          <t>李欢:
22005</t>
        </r>
      </text>
    </comment>
    <comment ref="A1169" authorId="0">
      <text>
        <r>
          <rPr>
            <sz val="9"/>
            <rFont val="宋体"/>
            <family val="0"/>
          </rPr>
          <t>李欢:
221</t>
        </r>
      </text>
    </comment>
    <comment ref="A1179" authorId="0">
      <text>
        <r>
          <rPr>
            <sz val="9"/>
            <rFont val="宋体"/>
            <family val="0"/>
          </rPr>
          <t>李欢:
22102</t>
        </r>
      </text>
    </comment>
    <comment ref="A1183" authorId="0">
      <text>
        <r>
          <rPr>
            <sz val="9"/>
            <rFont val="宋体"/>
            <family val="0"/>
          </rPr>
          <t>李欢:
22103</t>
        </r>
      </text>
    </comment>
    <comment ref="A1187" authorId="0">
      <text>
        <r>
          <rPr>
            <sz val="9"/>
            <rFont val="宋体"/>
            <family val="0"/>
          </rPr>
          <t>李欢:
222</t>
        </r>
      </text>
    </comment>
    <comment ref="A1188" authorId="0">
      <text>
        <r>
          <rPr>
            <sz val="9"/>
            <rFont val="宋体"/>
            <family val="0"/>
          </rPr>
          <t>李欢:
22201</t>
        </r>
      </text>
    </comment>
    <comment ref="A1203" authorId="0">
      <text>
        <r>
          <rPr>
            <sz val="9"/>
            <rFont val="宋体"/>
            <family val="0"/>
          </rPr>
          <t>李欢:
22202</t>
        </r>
      </text>
    </comment>
    <comment ref="A1217" authorId="0">
      <text>
        <r>
          <rPr>
            <sz val="9"/>
            <rFont val="宋体"/>
            <family val="0"/>
          </rPr>
          <t>李欢:
22203</t>
        </r>
      </text>
    </comment>
    <comment ref="A1222" authorId="0">
      <text>
        <r>
          <rPr>
            <sz val="9"/>
            <rFont val="宋体"/>
            <family val="0"/>
          </rPr>
          <t>李欢:
22204</t>
        </r>
      </text>
    </comment>
    <comment ref="A1228" authorId="0">
      <text>
        <r>
          <rPr>
            <sz val="9"/>
            <rFont val="宋体"/>
            <family val="0"/>
          </rPr>
          <t>李欢:
22205</t>
        </r>
      </text>
    </comment>
    <comment ref="A1241" authorId="0">
      <text>
        <r>
          <rPr>
            <sz val="9"/>
            <rFont val="宋体"/>
            <family val="0"/>
          </rPr>
          <t>李欢:
22401</t>
        </r>
      </text>
    </comment>
    <comment ref="A1253" authorId="0">
      <text>
        <r>
          <rPr>
            <sz val="9"/>
            <rFont val="宋体"/>
            <family val="0"/>
          </rPr>
          <t>李欢:
22402</t>
        </r>
      </text>
    </comment>
    <comment ref="A1259" authorId="0">
      <text>
        <r>
          <rPr>
            <sz val="9"/>
            <rFont val="宋体"/>
            <family val="0"/>
          </rPr>
          <t>李欢:
22403</t>
        </r>
      </text>
    </comment>
    <comment ref="A1265" authorId="0">
      <text>
        <r>
          <rPr>
            <sz val="9"/>
            <rFont val="宋体"/>
            <family val="0"/>
          </rPr>
          <t>李欢:
22404</t>
        </r>
      </text>
    </comment>
    <comment ref="A1273" authorId="0">
      <text>
        <r>
          <rPr>
            <sz val="9"/>
            <rFont val="宋体"/>
            <family val="0"/>
          </rPr>
          <t>李欢:
22405</t>
        </r>
      </text>
    </comment>
    <comment ref="A1286" authorId="0">
      <text>
        <r>
          <rPr>
            <sz val="9"/>
            <rFont val="宋体"/>
            <family val="0"/>
          </rPr>
          <t>李欢:
22406</t>
        </r>
      </text>
    </comment>
    <comment ref="A1290" authorId="0">
      <text>
        <r>
          <rPr>
            <sz val="9"/>
            <rFont val="宋体"/>
            <family val="0"/>
          </rPr>
          <t>李欢:
22407</t>
        </r>
      </text>
    </comment>
    <comment ref="D22" authorId="1">
      <text>
        <r>
          <rPr>
            <b/>
            <sz val="9"/>
            <rFont val="宋体"/>
            <family val="0"/>
          </rPr>
          <t>lenovo:</t>
        </r>
        <r>
          <rPr>
            <sz val="9"/>
            <rFont val="宋体"/>
            <family val="0"/>
          </rPr>
          <t xml:space="preserve">
</t>
        </r>
      </text>
    </comment>
  </commentList>
</comments>
</file>

<file path=xl/sharedStrings.xml><?xml version="1.0" encoding="utf-8"?>
<sst xmlns="http://schemas.openxmlformats.org/spreadsheetml/2006/main" count="2171" uniqueCount="1573">
  <si>
    <t>目        录</t>
  </si>
  <si>
    <t>表一、吉县二○二○年一般公共预算收入总表</t>
  </si>
  <si>
    <t>表二、吉县二○二○年一般公共预算收入表</t>
  </si>
  <si>
    <t>表三、吉县二○二○年一般公共预算支出总表</t>
  </si>
  <si>
    <t>表四、吉县二○二○年一般公共预算支出</t>
  </si>
  <si>
    <t>表五、吉县二○二○年一般公共预算支出明细表</t>
  </si>
  <si>
    <t>表六、吉县二○二○年一般公共预算支出分经济科目表</t>
  </si>
  <si>
    <t>表七、吉县二○二○年一般公共预算基本支出分经济科目表</t>
  </si>
  <si>
    <t>表八、吉县二○二○年税收返还和转移支付收入表</t>
  </si>
  <si>
    <t>表九、吉县二○二○年政府性基金预算收入表</t>
  </si>
  <si>
    <t>表十、吉县二○二○年政府性基金预算支出表</t>
  </si>
  <si>
    <t>表十一、吉县二○二○年政府性基金预算支出明细表</t>
  </si>
  <si>
    <t>表十二、吉县二○二○年政府性基金预算支出分经济科目表</t>
  </si>
  <si>
    <t>表十三、吉县二○二○年政府性基金转移支付预算表</t>
  </si>
  <si>
    <t>表十四、吉县二○二○年国有资本经营预算收入表</t>
  </si>
  <si>
    <t>表十五、吉县二○二○年国有资本经营预算支出表</t>
  </si>
  <si>
    <t>表十六、吉县二○二○年社会保险基金预算收入表</t>
  </si>
  <si>
    <t>表十七、吉县二○二○年社会保险基金预算支出表</t>
  </si>
  <si>
    <t>表十八、吉县二○一九年一般债务限额及余额情况表</t>
  </si>
  <si>
    <t>表十九、吉县二○一九年专项债务限额及余额情况表</t>
  </si>
  <si>
    <t>表一</t>
  </si>
  <si>
    <t>吉县2020年一般公共预算收入总表</t>
  </si>
  <si>
    <t>单位：万元</t>
  </si>
  <si>
    <r>
      <rPr>
        <b/>
        <sz val="12"/>
        <rFont val="宋体"/>
        <family val="0"/>
      </rPr>
      <t>收</t>
    </r>
    <r>
      <rPr>
        <b/>
        <sz val="14"/>
        <rFont val="宋体"/>
        <family val="0"/>
      </rPr>
      <t>入</t>
    </r>
  </si>
  <si>
    <r>
      <rPr>
        <b/>
        <sz val="12"/>
        <rFont val="宋体"/>
        <family val="0"/>
      </rPr>
      <t>项</t>
    </r>
    <r>
      <rPr>
        <b/>
        <sz val="12"/>
        <rFont val="宋体"/>
        <family val="0"/>
      </rPr>
      <t>目</t>
    </r>
  </si>
  <si>
    <t>预算数</t>
  </si>
  <si>
    <t>备注</t>
  </si>
  <si>
    <t>本级收入合计</t>
  </si>
  <si>
    <t>转移性收入</t>
  </si>
  <si>
    <t xml:space="preserve">  上级补助收入</t>
  </si>
  <si>
    <t xml:space="preserve">    返还性收入</t>
  </si>
  <si>
    <t xml:space="preserve">      所得税基数返还收入 </t>
  </si>
  <si>
    <t xml:space="preserve">      成品油税费改革税收返还收入</t>
  </si>
  <si>
    <t xml:space="preserve">      增值税税收返还收入</t>
  </si>
  <si>
    <t xml:space="preserve">      消费税税收返还收入</t>
  </si>
  <si>
    <t xml:space="preserve">      增值税五五分享税收返还收入</t>
  </si>
  <si>
    <t xml:space="preserve">      其他返还性收入</t>
  </si>
  <si>
    <t xml:space="preserve">    一般性转移支付收入</t>
  </si>
  <si>
    <t xml:space="preserve">      体制补助收入</t>
  </si>
  <si>
    <t xml:space="preserve">      均衡性转移支付收入</t>
  </si>
  <si>
    <t xml:space="preserve">      县级基本财力保障机制奖补资金收入</t>
  </si>
  <si>
    <t xml:space="preserve">      结算补助收入</t>
  </si>
  <si>
    <t xml:space="preserve">      资源枯竭型城市转移支付补助收入</t>
  </si>
  <si>
    <t xml:space="preserve">      企业事业单位划转补助收入</t>
  </si>
  <si>
    <t xml:space="preserve">      成品油税费改革转移支付补助收入</t>
  </si>
  <si>
    <t xml:space="preserve">      基层公检法司转移支付收入</t>
  </si>
  <si>
    <t xml:space="preserve">      城乡义务教育转移支付收入</t>
  </si>
  <si>
    <t xml:space="preserve">      基本养老金转移支付收入</t>
  </si>
  <si>
    <r>
      <rPr>
        <sz val="11"/>
        <rFont val="宋体"/>
        <family val="0"/>
      </rPr>
      <t xml:space="preserve">      城乡居民</t>
    </r>
    <r>
      <rPr>
        <sz val="11"/>
        <color indexed="10"/>
        <rFont val="宋体"/>
        <family val="0"/>
      </rPr>
      <t>基本</t>
    </r>
    <r>
      <rPr>
        <sz val="11"/>
        <rFont val="宋体"/>
        <family val="0"/>
      </rPr>
      <t>医疗保险转移支付收入</t>
    </r>
  </si>
  <si>
    <t xml:space="preserve">      农村综合改革转移支付收入</t>
  </si>
  <si>
    <t xml:space="preserve">      产粮（油）大县奖励资金收入</t>
  </si>
  <si>
    <t xml:space="preserve">      重点生态功能区转移支付收入</t>
  </si>
  <si>
    <t xml:space="preserve">      固定数额补助收入</t>
  </si>
  <si>
    <t xml:space="preserve">      革命老区转移支付收入</t>
  </si>
  <si>
    <t xml:space="preserve">      民族地区转移支付收入</t>
  </si>
  <si>
    <r>
      <rPr>
        <sz val="11"/>
        <rFont val="宋体"/>
        <family val="0"/>
      </rPr>
      <t xml:space="preserve">      边</t>
    </r>
    <r>
      <rPr>
        <sz val="11"/>
        <color indexed="10"/>
        <rFont val="宋体"/>
        <family val="0"/>
      </rPr>
      <t>境</t>
    </r>
    <r>
      <rPr>
        <sz val="11"/>
        <rFont val="宋体"/>
        <family val="0"/>
      </rPr>
      <t>地区转移支付收入</t>
    </r>
  </si>
  <si>
    <t xml:space="preserve">      贫困地区转移支付收入</t>
  </si>
  <si>
    <t xml:space="preserve">      一般公共服务共同财政事权转移支付收入</t>
  </si>
  <si>
    <t xml:space="preserve">      外交共同财政事权转移支付收入</t>
  </si>
  <si>
    <t xml:space="preserve">      国防共同财政事权转移支付收入</t>
  </si>
  <si>
    <t xml:space="preserve">      公共安全共同财政事权转移支付收入</t>
  </si>
  <si>
    <t xml:space="preserve">      教育共同财政事权转移支付收入</t>
  </si>
  <si>
    <t xml:space="preserve">      科学技术共同财政事权转移支付收入</t>
  </si>
  <si>
    <t xml:space="preserve">      文化旅游体育与传媒共同财政事权转移支付收入</t>
  </si>
  <si>
    <t xml:space="preserve">      社会保障和就业共同财政事权转移支付收入</t>
  </si>
  <si>
    <t xml:space="preserve">      卫生健康共同财政事权转移支付收入</t>
  </si>
  <si>
    <t xml:space="preserve">      节能环保共同财政事权转移支付收入</t>
  </si>
  <si>
    <t xml:space="preserve">      城乡社区共同财政事权转移支付收入</t>
  </si>
  <si>
    <t xml:space="preserve">      农林水共同财政事权转移支付收入</t>
  </si>
  <si>
    <t xml:space="preserve">      交通运输共同财政事权转移支付收入</t>
  </si>
  <si>
    <t xml:space="preserve">      资源勘探信息等共同财政事权转移支付收入</t>
  </si>
  <si>
    <t xml:space="preserve">      商业服务业等共同财政事权转移支付收入</t>
  </si>
  <si>
    <t xml:space="preserve">      金融共同财政事权转移支付收入</t>
  </si>
  <si>
    <t xml:space="preserve">      自然资源海洋气象等共同财政事权转移支付收入</t>
  </si>
  <si>
    <t xml:space="preserve">      住房保障共同财政事权转移支付收入</t>
  </si>
  <si>
    <t xml:space="preserve">      粮油物资储备共同财政事权转移支付收入</t>
  </si>
  <si>
    <t xml:space="preserve">      其他共同财政事权转移支付收入</t>
  </si>
  <si>
    <t xml:space="preserve">      其他一般性转移支付收入</t>
  </si>
  <si>
    <t xml:space="preserve">    专项转移支付收入</t>
  </si>
  <si>
    <t xml:space="preserve">      一般公共服务</t>
  </si>
  <si>
    <t xml:space="preserve">      外交</t>
  </si>
  <si>
    <t xml:space="preserve">      国防</t>
  </si>
  <si>
    <t xml:space="preserve">      公共安全</t>
  </si>
  <si>
    <t xml:space="preserve">      教育</t>
  </si>
  <si>
    <t xml:space="preserve">      科学技术</t>
  </si>
  <si>
    <r>
      <rPr>
        <sz val="11"/>
        <rFont val="宋体"/>
        <family val="0"/>
      </rPr>
      <t xml:space="preserve">      文化</t>
    </r>
    <r>
      <rPr>
        <sz val="11"/>
        <color indexed="10"/>
        <rFont val="宋体"/>
        <family val="0"/>
      </rPr>
      <t>旅游</t>
    </r>
    <r>
      <rPr>
        <sz val="11"/>
        <rFont val="宋体"/>
        <family val="0"/>
      </rPr>
      <t>体育与传媒</t>
    </r>
  </si>
  <si>
    <t xml:space="preserve">      社会保障和就业</t>
  </si>
  <si>
    <r>
      <rPr>
        <sz val="11"/>
        <rFont val="宋体"/>
        <family val="0"/>
      </rPr>
      <t xml:space="preserve">  </t>
    </r>
    <r>
      <rPr>
        <sz val="11"/>
        <color indexed="10"/>
        <rFont val="宋体"/>
        <family val="0"/>
      </rPr>
      <t xml:space="preserve">    卫生健康</t>
    </r>
  </si>
  <si>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</si>
  <si>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</si>
  <si>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</si>
  <si>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</si>
  <si>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</si>
  <si>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</si>
  <si>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</si>
  <si>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r>
      <rPr>
        <sz val="11"/>
        <rFont val="宋体"/>
        <family val="0"/>
      </rPr>
      <t xml:space="preserve">      </t>
    </r>
    <r>
      <rPr>
        <sz val="11"/>
        <color indexed="10"/>
        <rFont val="宋体"/>
        <family val="0"/>
      </rPr>
      <t>自然资源</t>
    </r>
    <r>
      <rPr>
        <sz val="11"/>
        <rFont val="宋体"/>
        <family val="0"/>
      </rPr>
      <t>海洋气象等</t>
    </r>
  </si>
  <si>
    <t xml:space="preserve">      住房保障</t>
  </si>
  <si>
    <t xml:space="preserve">      粮油物资储备</t>
  </si>
  <si>
    <t xml:space="preserve">      其他收入</t>
  </si>
  <si>
    <t xml:space="preserve">  上年结余收入</t>
  </si>
  <si>
    <t xml:space="preserve">  调入资金</t>
  </si>
  <si>
    <r>
      <rPr>
        <sz val="11"/>
        <rFont val="宋体"/>
        <family val="0"/>
      </rPr>
      <t xml:space="preserve">   </t>
    </r>
    <r>
      <rPr>
        <sz val="11"/>
        <rFont val="宋体"/>
        <family val="0"/>
      </rPr>
      <t xml:space="preserve"> 从政府性基金预算调入</t>
    </r>
  </si>
  <si>
    <r>
      <rPr>
        <sz val="11"/>
        <rFont val="宋体"/>
        <family val="0"/>
      </rPr>
      <t xml:space="preserve">   </t>
    </r>
    <r>
      <rPr>
        <sz val="11"/>
        <rFont val="宋体"/>
        <family val="0"/>
      </rPr>
      <t xml:space="preserve"> 从国有资本经营预算调入</t>
    </r>
  </si>
  <si>
    <r>
      <rPr>
        <sz val="11"/>
        <rFont val="宋体"/>
        <family val="0"/>
      </rPr>
      <t xml:space="preserve">   </t>
    </r>
    <r>
      <rPr>
        <sz val="11"/>
        <rFont val="宋体"/>
        <family val="0"/>
      </rPr>
      <t xml:space="preserve"> 从其他资金调入</t>
    </r>
  </si>
  <si>
    <t xml:space="preserve">  地方政府一般债务收入</t>
  </si>
  <si>
    <t xml:space="preserve">  地方政府一般债务转贷收入</t>
  </si>
  <si>
    <t xml:space="preserve">  接受其他地区援助收入</t>
  </si>
  <si>
    <t xml:space="preserve">  动用预算稳定调节基金</t>
  </si>
  <si>
    <t>收入总计</t>
  </si>
  <si>
    <t>表二</t>
  </si>
  <si>
    <t>吉县2020年一般公共预算收入表</t>
  </si>
  <si>
    <t>一、税收收入</t>
  </si>
  <si>
    <t xml:space="preserve">    增值税</t>
  </si>
  <si>
    <t xml:space="preserve">    企业所得税</t>
  </si>
  <si>
    <t xml:space="preserve">    企业所得税退税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</si>
  <si>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</si>
  <si>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</si>
  <si>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</si>
  <si>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</si>
  <si>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</si>
  <si>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</si>
  <si>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</si>
  <si>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</si>
  <si>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</si>
  <si>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</si>
  <si>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 xml:space="preserve">    烟叶税</t>
  </si>
  <si>
    <t xml:space="preserve">    环境保护税</t>
  </si>
  <si>
    <t xml:space="preserve">    其他税收收入</t>
  </si>
  <si>
    <t>二、非税收入</t>
  </si>
  <si>
    <t xml:space="preserve">    专项收入</t>
  </si>
  <si>
    <t xml:space="preserve">    行政事业性收费收入</t>
  </si>
  <si>
    <t xml:space="preserve">    罚没收入</t>
  </si>
  <si>
    <t xml:space="preserve">    国有资本经营收入</t>
  </si>
  <si>
    <t xml:space="preserve">    国有资源（资产）有偿使用收入</t>
  </si>
  <si>
    <t xml:space="preserve">    捐赠收入</t>
  </si>
  <si>
    <t xml:space="preserve">    政府住房基金收入</t>
  </si>
  <si>
    <t xml:space="preserve">    其他收入</t>
  </si>
  <si>
    <t xml:space="preserve"> </t>
  </si>
  <si>
    <t>收入合计</t>
  </si>
  <si>
    <t>表三</t>
  </si>
  <si>
    <t>吉县2020年一般公共预算支出总表</t>
  </si>
  <si>
    <t>单位:万元</t>
  </si>
  <si>
    <t>项目</t>
  </si>
  <si>
    <t>总计</t>
  </si>
  <si>
    <t>其他支出</t>
  </si>
  <si>
    <t>一、一般公共预算支出</t>
  </si>
  <si>
    <t xml:space="preserve">  一般公共服务支出</t>
  </si>
  <si>
    <t xml:space="preserve">  外交支出</t>
  </si>
  <si>
    <t xml:space="preserve">  国防支出</t>
  </si>
  <si>
    <t xml:space="preserve">  公共安全支出</t>
  </si>
  <si>
    <t xml:space="preserve">  教育支出</t>
  </si>
  <si>
    <t xml:space="preserve">  科学技术支出</t>
  </si>
  <si>
    <r>
      <t xml:space="preserve">  文化</t>
    </r>
    <r>
      <rPr>
        <sz val="11"/>
        <color indexed="10"/>
        <rFont val="宋体"/>
        <family val="0"/>
      </rPr>
      <t>旅游</t>
    </r>
    <r>
      <rPr>
        <sz val="11"/>
        <rFont val="宋体"/>
        <family val="0"/>
      </rPr>
      <t>体育与传媒支出</t>
    </r>
  </si>
  <si>
    <t xml:space="preserve">  社会保障和就业支出</t>
  </si>
  <si>
    <r>
      <t xml:space="preserve">  卫生健康</t>
    </r>
    <r>
      <rPr>
        <sz val="11"/>
        <rFont val="宋体"/>
        <family val="0"/>
      </rPr>
      <t>支出</t>
    </r>
  </si>
  <si>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</si>
  <si>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</si>
  <si>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</si>
  <si>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</si>
  <si>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</si>
  <si>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</si>
  <si>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</si>
  <si>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援助其他地区支出</t>
  </si>
  <si>
    <r>
      <t xml:space="preserve">  自然资源</t>
    </r>
    <r>
      <rPr>
        <sz val="11"/>
        <rFont val="宋体"/>
        <family val="0"/>
      </rPr>
      <t>海洋气象等支出</t>
    </r>
  </si>
  <si>
    <t xml:space="preserve">  住房保障支出</t>
  </si>
  <si>
    <t xml:space="preserve">  粮油物资储备支出</t>
  </si>
  <si>
    <t xml:space="preserve">  灾害防治及应急管理支出</t>
  </si>
  <si>
    <t xml:space="preserve">  预备费</t>
  </si>
  <si>
    <t xml:space="preserve">  债务付息支出</t>
  </si>
  <si>
    <t xml:space="preserve">  债务发行费用支出</t>
  </si>
  <si>
    <t xml:space="preserve">  其他支出</t>
  </si>
  <si>
    <t>二、转移性支出</t>
  </si>
  <si>
    <t xml:space="preserve">  地方政府一般债务还本支出</t>
  </si>
  <si>
    <t xml:space="preserve">  专项上解支出</t>
  </si>
  <si>
    <t>一般公共预算总支出</t>
  </si>
  <si>
    <t>表四</t>
  </si>
  <si>
    <t>吉县2020年一般公共预算支出</t>
  </si>
  <si>
    <t>2019年预算数</t>
  </si>
  <si>
    <t>其中：当年地方财力安排数</t>
  </si>
  <si>
    <t>2020年预算数</t>
  </si>
  <si>
    <t>地方政府一般债券安排数</t>
  </si>
  <si>
    <t>同口径为2019年预算数%</t>
  </si>
  <si>
    <t>一、一般公共服务支出</t>
  </si>
  <si>
    <t>二、外交支出</t>
  </si>
  <si>
    <t>三、国防支出</t>
  </si>
  <si>
    <t>四、公共安全支出</t>
  </si>
  <si>
    <t>五、教育支出</t>
  </si>
  <si>
    <t>六、科学技术支出</t>
  </si>
  <si>
    <r>
      <t>七、文化</t>
    </r>
    <r>
      <rPr>
        <sz val="11"/>
        <color indexed="10"/>
        <rFont val="宋体"/>
        <family val="0"/>
      </rPr>
      <t>旅游</t>
    </r>
    <r>
      <rPr>
        <sz val="11"/>
        <rFont val="宋体"/>
        <family val="0"/>
      </rPr>
      <t>体育与传媒支出</t>
    </r>
  </si>
  <si>
    <t>八、社会保障和就业支出</t>
  </si>
  <si>
    <r>
      <t>九、</t>
    </r>
    <r>
      <rPr>
        <sz val="11"/>
        <color indexed="10"/>
        <rFont val="宋体"/>
        <family val="0"/>
      </rPr>
      <t>卫生健康</t>
    </r>
    <r>
      <rPr>
        <sz val="11"/>
        <rFont val="宋体"/>
        <family val="0"/>
      </rPr>
      <t>支出</t>
    </r>
  </si>
  <si>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</si>
  <si>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</si>
  <si>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</si>
  <si>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</si>
  <si>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</si>
  <si>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</si>
  <si>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</si>
  <si>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</si>
  <si>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r>
      <t>十八、</t>
    </r>
    <r>
      <rPr>
        <sz val="11"/>
        <color indexed="10"/>
        <rFont val="宋体"/>
        <family val="0"/>
      </rPr>
      <t>自然资源</t>
    </r>
    <r>
      <rPr>
        <sz val="11"/>
        <rFont val="宋体"/>
        <family val="0"/>
      </rPr>
      <t>海洋气象等支出</t>
    </r>
  </si>
  <si>
    <t>十九、住房保障支出</t>
  </si>
  <si>
    <t>二十、粮油物资储备支出</t>
  </si>
  <si>
    <t>二十一、灾害防治及应急管理支出</t>
  </si>
  <si>
    <t>二十一、预备费</t>
  </si>
  <si>
    <t>二十二、债务付息支出</t>
  </si>
  <si>
    <t>二十三、债务发行费用支出</t>
  </si>
  <si>
    <t>二十四、其他支出</t>
  </si>
  <si>
    <t>支出总计</t>
  </si>
  <si>
    <t>表五</t>
  </si>
  <si>
    <t>2020年一般公共预算支出明细表</t>
  </si>
  <si>
    <t>上年决算（执行)数</t>
  </si>
  <si>
    <t>预算数为决算（执行）数%</t>
  </si>
  <si>
    <t>一、一般公共服务</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</si>
  <si>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</si>
  <si>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</si>
  <si>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</si>
  <si>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</si>
  <si>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</si>
  <si>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</si>
  <si>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</si>
  <si>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</si>
  <si>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</si>
  <si>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</si>
  <si>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</si>
  <si>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</si>
  <si>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</si>
  <si>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</si>
  <si>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</si>
  <si>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</si>
  <si>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</si>
  <si>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</si>
  <si>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</si>
  <si>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</si>
  <si>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</si>
  <si>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</si>
  <si>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</si>
  <si>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</si>
  <si>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</si>
  <si>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</si>
  <si>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</si>
  <si>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</si>
  <si>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</si>
  <si>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</si>
  <si>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应对气象变化管理事务</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</si>
  <si>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</si>
  <si>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</si>
  <si>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</si>
  <si>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</si>
  <si>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</si>
  <si>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</si>
  <si>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</si>
  <si>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</si>
  <si>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</si>
  <si>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</si>
  <si>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</si>
  <si>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</si>
  <si>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</si>
  <si>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</si>
  <si>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</si>
  <si>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</si>
  <si>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</si>
  <si>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</si>
  <si>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</si>
  <si>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</si>
  <si>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</si>
  <si>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</si>
  <si>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</si>
  <si>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</si>
  <si>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</si>
  <si>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</si>
  <si>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</si>
  <si>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收费业务</t>
  </si>
  <si>
    <t xml:space="preserve">      缉私办案</t>
  </si>
  <si>
    <t xml:space="preserve">      口岸管理</t>
  </si>
  <si>
    <t xml:space="preserve">      海关关务</t>
  </si>
  <si>
    <t xml:space="preserve">      关税征管</t>
  </si>
  <si>
    <t xml:space="preserve">      海关监管</t>
  </si>
  <si>
    <t xml:space="preserve">      检验免疫</t>
  </si>
  <si>
    <t xml:space="preserve">      其他海关事务支出</t>
  </si>
  <si>
    <t xml:space="preserve">    人力资源事务</t>
  </si>
  <si>
    <t xml:space="preserve">      政府特殊津贴</t>
  </si>
  <si>
    <t xml:space="preserve">      资助留学回国人员</t>
  </si>
  <si>
    <t xml:space="preserve">      博士后日常经费</t>
  </si>
  <si>
    <t xml:space="preserve">      引进人才费用</t>
  </si>
  <si>
    <t xml:space="preserve">      其他人力资源事务支出</t>
  </si>
  <si>
    <t xml:space="preserve">    纪检监察事务</t>
  </si>
  <si>
    <t xml:space="preserve">      大案要案查处</t>
  </si>
  <si>
    <t xml:space="preserve">      派驻派出机构</t>
  </si>
  <si>
    <t xml:space="preserve">      中央巡视</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</si>
  <si>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</si>
  <si>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</si>
  <si>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</si>
  <si>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</si>
  <si>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</si>
  <si>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</si>
  <si>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</si>
  <si>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</si>
  <si>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</si>
  <si>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</si>
  <si>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</si>
  <si>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</si>
  <si>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</si>
  <si>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</si>
  <si>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</si>
  <si>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</si>
  <si>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</si>
  <si>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</si>
  <si>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</si>
  <si>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</si>
  <si>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</si>
  <si>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</si>
  <si>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</si>
  <si>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</si>
  <si>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</si>
  <si>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</si>
  <si>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</si>
  <si>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</si>
  <si>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</si>
  <si>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</si>
  <si>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</si>
  <si>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工会服务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</si>
  <si>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</si>
  <si>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</si>
  <si>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</si>
  <si>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</si>
  <si>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</si>
  <si>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</si>
  <si>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</si>
  <si>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</si>
  <si>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</si>
  <si>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</si>
  <si>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</si>
  <si>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</si>
  <si>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</si>
  <si>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</si>
  <si>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</si>
  <si>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</si>
  <si>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t>
  </si>
  <si>
    <t xml:space="preserve">      其他共产党事务支出</t>
  </si>
  <si>
    <t xml:space="preserve">    网信事务</t>
  </si>
  <si>
    <t xml:space="preserve">      其他网信事务支出</t>
  </si>
  <si>
    <t xml:space="preserve">    市场监督管理事务</t>
  </si>
  <si>
    <t xml:space="preserve">      市场主体管理</t>
  </si>
  <si>
    <t xml:space="preserve">      市场监督执法</t>
  </si>
  <si>
    <t xml:space="preserve">      消费者权益保护</t>
  </si>
  <si>
    <t xml:space="preserve">      价格监督检查</t>
  </si>
  <si>
    <t xml:space="preserve">      市场监督管理技术支持</t>
  </si>
  <si>
    <t xml:space="preserve">      认证认可监督管理</t>
  </si>
  <si>
    <t xml:space="preserve">      标准化管理</t>
  </si>
  <si>
    <t xml:space="preserve">      药品事务</t>
  </si>
  <si>
    <t xml:space="preserve">      医疗器械事务</t>
  </si>
  <si>
    <t xml:space="preserve">      化妆品事务</t>
  </si>
  <si>
    <t xml:space="preserve">      其他市场监督管理事务</t>
  </si>
  <si>
    <t xml:space="preserve">    其他一般公共服务支出</t>
  </si>
  <si>
    <t xml:space="preserve">      国家赔偿费用支出</t>
  </si>
  <si>
    <t xml:space="preserve">      其他一般公共服务支出</t>
  </si>
  <si>
    <t xml:space="preserve">    对外合作与交流</t>
  </si>
  <si>
    <t xml:space="preserve">    其他外交支出</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</si>
  <si>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</si>
  <si>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</si>
  <si>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</si>
  <si>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</si>
  <si>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</si>
  <si>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</si>
  <si>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</si>
  <si>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</si>
  <si>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</si>
  <si>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</si>
  <si>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t>
  </si>
  <si>
    <r>
      <rPr>
        <sz val="11"/>
        <rFont val="宋体"/>
        <family val="0"/>
      </rPr>
      <t xml:space="preserve">    武装警察</t>
    </r>
    <r>
      <rPr>
        <sz val="11"/>
        <color indexed="10"/>
        <rFont val="宋体"/>
        <family val="0"/>
      </rPr>
      <t>部队</t>
    </r>
  </si>
  <si>
    <t xml:space="preserve">      武装警察部队</t>
  </si>
  <si>
    <t xml:space="preserve">      其他武装警察部队支出</t>
  </si>
  <si>
    <t xml:space="preserve">    公安</t>
  </si>
  <si>
    <t xml:space="preserve">      执法办案</t>
  </si>
  <si>
    <t xml:space="preserve">      特别业务</t>
  </si>
  <si>
    <t xml:space="preserve">      其他公安支出</t>
  </si>
  <si>
    <t xml:space="preserve">    国家安全</t>
  </si>
  <si>
    <t xml:space="preserve">      安全业务</t>
  </si>
  <si>
    <t xml:space="preserve">      其他国家安全支出</t>
  </si>
  <si>
    <t xml:space="preserve">    检察</t>
  </si>
  <si>
    <t xml:space="preserve">      “两房”建设</t>
  </si>
  <si>
    <t xml:space="preserve">      检查监督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</si>
  <si>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</si>
  <si>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</si>
  <si>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</si>
  <si>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</si>
  <si>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</si>
  <si>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</si>
  <si>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</si>
  <si>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</si>
  <si>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</si>
  <si>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</si>
  <si>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</si>
  <si>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国家统一法律职业资格考试</t>
  </si>
  <si>
    <t xml:space="preserve">      仲裁</t>
  </si>
  <si>
    <t xml:space="preserve">      社区矫正</t>
  </si>
  <si>
    <t xml:space="preserve">      司法鉴定</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</si>
  <si>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</si>
  <si>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</si>
  <si>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</si>
  <si>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</si>
  <si>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</si>
  <si>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</si>
  <si>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</si>
  <si>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</si>
  <si>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</si>
  <si>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</si>
  <si>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</si>
  <si>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</si>
  <si>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</si>
  <si>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</si>
  <si>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</si>
  <si>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</si>
  <si>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</si>
  <si>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</si>
  <si>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</si>
  <si>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t>
  </si>
  <si>
    <t xml:space="preserve">      其他公共安全支出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</si>
  <si>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</si>
  <si>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</si>
  <si>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</si>
  <si>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</si>
  <si>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</si>
  <si>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</si>
  <si>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</si>
  <si>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</si>
  <si>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</si>
  <si>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</si>
  <si>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</si>
  <si>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</si>
  <si>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</si>
  <si>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中专教育</t>
  </si>
  <si>
    <t xml:space="preserve">      技校教育</t>
  </si>
  <si>
    <t xml:space="preserve">      中等职业教育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</si>
  <si>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</si>
  <si>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</si>
  <si>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</si>
  <si>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</si>
  <si>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</si>
  <si>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</si>
  <si>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</si>
  <si>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</si>
  <si>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</si>
  <si>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</si>
  <si>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</si>
  <si>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</si>
  <si>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</si>
  <si>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</si>
  <si>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</si>
  <si>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</si>
  <si>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</si>
  <si>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</si>
  <si>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</si>
  <si>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</si>
  <si>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</si>
  <si>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</si>
  <si>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</si>
  <si>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</si>
  <si>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</si>
  <si>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</si>
  <si>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</si>
  <si>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</si>
  <si>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</si>
  <si>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</si>
  <si>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</si>
  <si>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</si>
  <si>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</si>
  <si>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</si>
  <si>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</si>
  <si>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</si>
  <si>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</si>
  <si>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</si>
  <si>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</si>
  <si>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</si>
  <si>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</si>
  <si>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</si>
  <si>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</si>
  <si>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</si>
  <si>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</si>
  <si>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</si>
  <si>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</si>
  <si>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</si>
  <si>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</si>
  <si>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</si>
  <si>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</si>
  <si>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</si>
  <si>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</si>
  <si>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</si>
  <si>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</si>
  <si>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</si>
  <si>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</si>
  <si>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</si>
  <si>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</si>
  <si>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</si>
  <si>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</si>
  <si>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</si>
  <si>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</si>
  <si>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</si>
  <si>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</si>
  <si>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</si>
  <si>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</si>
  <si>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</si>
  <si>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</si>
  <si>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</si>
  <si>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</si>
  <si>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</si>
  <si>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</si>
  <si>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</si>
  <si>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</si>
  <si>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</si>
  <si>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</si>
  <si>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t>
  </si>
  <si>
    <t xml:space="preserve">      科技奖励</t>
  </si>
  <si>
    <t xml:space="preserve">      核应急</t>
  </si>
  <si>
    <t xml:space="preserve">      转制科研机构</t>
  </si>
  <si>
    <t xml:space="preserve">      其他科学技术支出</t>
  </si>
  <si>
    <r>
      <rPr>
        <sz val="11"/>
        <rFont val="宋体"/>
        <family val="0"/>
      </rPr>
      <t>七、文化</t>
    </r>
    <r>
      <rPr>
        <sz val="11"/>
        <color indexed="10"/>
        <rFont val="宋体"/>
        <family val="0"/>
      </rPr>
      <t>旅游</t>
    </r>
    <r>
      <rPr>
        <sz val="11"/>
        <rFont val="宋体"/>
        <family val="0"/>
      </rPr>
      <t>体育与传媒支出</t>
    </r>
  </si>
  <si>
    <r>
      <rPr>
        <sz val="11"/>
        <rFont val="宋体"/>
        <family val="0"/>
      </rPr>
      <t xml:space="preserve">    文化</t>
    </r>
    <r>
      <rPr>
        <sz val="11"/>
        <color indexed="10"/>
        <rFont val="宋体"/>
        <family val="0"/>
      </rPr>
      <t>和旅游</t>
    </r>
  </si>
  <si>
    <t xml:space="preserve">      图书馆</t>
  </si>
  <si>
    <t xml:space="preserve">      文化展示及纪念机构</t>
  </si>
  <si>
    <t xml:space="preserve">      艺术表演场所</t>
  </si>
  <si>
    <t xml:space="preserve">      艺术表演团体</t>
  </si>
  <si>
    <t xml:space="preserve">      文化活动</t>
  </si>
  <si>
    <t xml:space="preserve">      群众文化</t>
  </si>
  <si>
    <r>
      <rPr>
        <sz val="11"/>
        <rFont val="宋体"/>
        <family val="0"/>
      </rPr>
      <t xml:space="preserve">      文化</t>
    </r>
    <r>
      <rPr>
        <sz val="11"/>
        <color indexed="10"/>
        <rFont val="宋体"/>
        <family val="0"/>
      </rPr>
      <t>和旅游</t>
    </r>
    <r>
      <rPr>
        <sz val="11"/>
        <rFont val="宋体"/>
        <family val="0"/>
      </rPr>
      <t>交流与合作</t>
    </r>
  </si>
  <si>
    <t xml:space="preserve">      文化创作与保护</t>
  </si>
  <si>
    <r>
      <rPr>
        <sz val="11"/>
        <rFont val="宋体"/>
        <family val="0"/>
      </rPr>
      <t xml:space="preserve">      文化</t>
    </r>
    <r>
      <rPr>
        <sz val="11"/>
        <color indexed="10"/>
        <rFont val="宋体"/>
        <family val="0"/>
      </rPr>
      <t>和旅游</t>
    </r>
    <r>
      <rPr>
        <sz val="11"/>
        <rFont val="宋体"/>
        <family val="0"/>
      </rPr>
      <t>市场管理</t>
    </r>
  </si>
  <si>
    <t xml:space="preserve">      旅游宣传</t>
  </si>
  <si>
    <t xml:space="preserve">     文化和旅游管理事务</t>
  </si>
  <si>
    <r>
      <rPr>
        <sz val="11"/>
        <rFont val="宋体"/>
        <family val="0"/>
      </rPr>
      <t xml:space="preserve">      其他文化</t>
    </r>
    <r>
      <rPr>
        <sz val="11"/>
        <color indexed="10"/>
        <rFont val="宋体"/>
        <family val="0"/>
      </rPr>
      <t>和旅游</t>
    </r>
    <r>
      <rPr>
        <sz val="11"/>
        <rFont val="宋体"/>
        <family val="0"/>
      </rPr>
      <t>支出</t>
    </r>
  </si>
  <si>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</si>
  <si>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</si>
  <si>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</si>
  <si>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</si>
  <si>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</si>
  <si>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</si>
  <si>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</si>
  <si>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</si>
  <si>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</si>
  <si>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</si>
  <si>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</si>
  <si>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</si>
  <si>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</si>
  <si>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r>
      <rPr>
        <sz val="11"/>
        <rFont val="宋体"/>
        <family val="0"/>
      </rPr>
      <t xml:space="preserve">    新闻出版</t>
    </r>
    <r>
      <rPr>
        <sz val="11"/>
        <color indexed="10"/>
        <rFont val="宋体"/>
        <family val="0"/>
      </rPr>
      <t>电影</t>
    </r>
  </si>
  <si>
    <t xml:space="preserve">      一般行政管理实务</t>
  </si>
  <si>
    <t xml:space="preserve">      新闻通讯</t>
  </si>
  <si>
    <t xml:space="preserve">      出版发行</t>
  </si>
  <si>
    <t xml:space="preserve">      版权管理</t>
  </si>
  <si>
    <t xml:space="preserve">      电影</t>
  </si>
  <si>
    <t xml:space="preserve">      其他新闻出版电影支出</t>
  </si>
  <si>
    <t xml:space="preserve">    广播电视</t>
  </si>
  <si>
    <t xml:space="preserve">      广播</t>
  </si>
  <si>
    <t xml:space="preserve">      电视</t>
  </si>
  <si>
    <t xml:space="preserve">      其他广播电视支出</t>
  </si>
  <si>
    <t xml:space="preserve">    其他文化体育与传媒支出</t>
  </si>
  <si>
    <t xml:space="preserve">      宣传文化发展专项支出</t>
  </si>
  <si>
    <t xml:space="preserve">      文化产业发展专项支出</t>
  </si>
  <si>
    <t xml:space="preserve">      其他文化旅游体育与传媒支出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</si>
  <si>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</si>
  <si>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</si>
  <si>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</si>
  <si>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</si>
  <si>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</si>
  <si>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</si>
  <si>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</si>
  <si>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</si>
  <si>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</si>
  <si>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</si>
  <si>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</si>
  <si>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民间组织管理</t>
  </si>
  <si>
    <t xml:space="preserve">      行政区划和地名管理</t>
  </si>
  <si>
    <t xml:space="preserve">      基层政权和社区治理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</si>
  <si>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</si>
  <si>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</si>
  <si>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</si>
  <si>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</si>
  <si>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</si>
  <si>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</si>
  <si>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</si>
  <si>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</si>
  <si>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</si>
  <si>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</si>
  <si>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</si>
  <si>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</si>
  <si>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</si>
  <si>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</si>
  <si>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</si>
  <si>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</si>
  <si>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</si>
  <si>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</si>
  <si>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</si>
  <si>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</si>
  <si>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</si>
  <si>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</si>
  <si>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</si>
  <si>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</si>
  <si>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</si>
  <si>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</si>
  <si>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</si>
  <si>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</si>
  <si>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</si>
  <si>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</si>
  <si>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</si>
  <si>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</si>
  <si>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</si>
  <si>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</si>
  <si>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</si>
  <si>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</si>
  <si>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</si>
  <si>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</si>
  <si>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</si>
  <si>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</si>
  <si>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</si>
  <si>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</si>
  <si>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</si>
  <si>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</si>
  <si>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</si>
  <si>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</si>
  <si>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</si>
  <si>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</si>
  <si>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</si>
  <si>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</si>
  <si>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</si>
  <si>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</si>
  <si>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</si>
  <si>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</si>
  <si>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</si>
  <si>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</si>
  <si>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</si>
  <si>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</si>
  <si>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</si>
  <si>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</si>
  <si>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</si>
  <si>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</si>
  <si>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</si>
  <si>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</si>
  <si>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</si>
  <si>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</si>
  <si>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r>
      <rPr>
        <sz val="11"/>
        <rFont val="宋体"/>
        <family val="0"/>
      </rPr>
      <t xml:space="preserve">      交强险</t>
    </r>
    <r>
      <rPr>
        <sz val="11"/>
        <color indexed="10"/>
        <rFont val="宋体"/>
        <family val="0"/>
      </rPr>
      <t>增值</t>
    </r>
    <r>
      <rPr>
        <sz val="11"/>
        <rFont val="宋体"/>
        <family val="0"/>
      </rPr>
      <t>税补助基金支出</t>
    </r>
  </si>
  <si>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</si>
  <si>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</si>
  <si>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</si>
  <si>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</si>
  <si>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</si>
  <si>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</si>
  <si>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</si>
  <si>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</si>
  <si>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</si>
  <si>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</si>
  <si>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</si>
  <si>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</si>
  <si>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</si>
  <si>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</si>
  <si>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</si>
  <si>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</si>
  <si>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</si>
  <si>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</si>
  <si>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</si>
  <si>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</si>
  <si>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t>
  </si>
  <si>
    <r>
      <rPr>
        <sz val="11"/>
        <rFont val="宋体"/>
        <family val="0"/>
      </rPr>
      <t>九、</t>
    </r>
    <r>
      <rPr>
        <sz val="11"/>
        <color indexed="10"/>
        <rFont val="宋体"/>
        <family val="0"/>
      </rPr>
      <t>卫生健康</t>
    </r>
    <r>
      <rPr>
        <sz val="11"/>
        <rFont val="宋体"/>
        <family val="0"/>
      </rPr>
      <t>支出</t>
    </r>
  </si>
  <si>
    <r>
      <rPr>
        <sz val="11"/>
        <rFont val="宋体"/>
        <family val="0"/>
      </rPr>
      <t xml:space="preserve">    </t>
    </r>
    <r>
      <rPr>
        <sz val="11"/>
        <color indexed="10"/>
        <rFont val="宋体"/>
        <family val="0"/>
      </rPr>
      <t>卫生健康</t>
    </r>
    <r>
      <rPr>
        <sz val="11"/>
        <rFont val="宋体"/>
        <family val="0"/>
      </rPr>
      <t>管理事务</t>
    </r>
  </si>
  <si>
    <r>
      <rPr>
        <sz val="11"/>
        <rFont val="宋体"/>
        <family val="0"/>
      </rPr>
      <t xml:space="preserve">      其他</t>
    </r>
    <r>
      <rPr>
        <sz val="11"/>
        <color indexed="10"/>
        <rFont val="宋体"/>
        <family val="0"/>
      </rPr>
      <t>卫生健康</t>
    </r>
    <r>
      <rPr>
        <sz val="11"/>
        <rFont val="宋体"/>
        <family val="0"/>
      </rPr>
      <t>管理事务支出</t>
    </r>
  </si>
  <si>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</si>
  <si>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</si>
  <si>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</si>
  <si>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</si>
  <si>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</si>
  <si>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</si>
  <si>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</si>
  <si>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</si>
  <si>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</si>
  <si>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</si>
  <si>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</si>
  <si>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</si>
  <si>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</si>
  <si>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</si>
  <si>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</si>
  <si>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</si>
  <si>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</si>
  <si>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</si>
  <si>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</si>
  <si>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</si>
  <si>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</si>
  <si>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</si>
  <si>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</si>
  <si>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</si>
  <si>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</si>
  <si>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</si>
  <si>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</si>
  <si>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</si>
  <si>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</si>
  <si>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</si>
  <si>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</si>
  <si>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</si>
  <si>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</si>
  <si>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</si>
  <si>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</si>
  <si>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</si>
  <si>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</si>
  <si>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</si>
  <si>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</si>
  <si>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</si>
  <si>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</si>
  <si>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</si>
  <si>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</si>
  <si>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</si>
  <si>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</si>
  <si>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</si>
  <si>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</si>
  <si>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</si>
  <si>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</si>
  <si>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</si>
  <si>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</si>
  <si>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</si>
  <si>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</si>
  <si>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</si>
  <si>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</si>
  <si>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</si>
  <si>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t>
  </si>
  <si>
    <t xml:space="preserve">      老龄卫生健康事务</t>
  </si>
  <si>
    <t xml:space="preserve">    其他卫生健康支出</t>
  </si>
  <si>
    <t xml:space="preserve">      其他卫生健康支出</t>
  </si>
  <si>
    <t xml:space="preserve">    环境保护管理事务</t>
  </si>
  <si>
    <r>
      <rPr>
        <sz val="11"/>
        <rFont val="宋体"/>
        <family val="0"/>
      </rPr>
      <t xml:space="preserve">      </t>
    </r>
    <r>
      <rPr>
        <sz val="11"/>
        <color indexed="10"/>
        <rFont val="宋体"/>
        <family val="0"/>
      </rPr>
      <t>生态</t>
    </r>
    <r>
      <rPr>
        <sz val="11"/>
        <rFont val="宋体"/>
        <family val="0"/>
      </rPr>
      <t>环境保护宣传</t>
    </r>
  </si>
  <si>
    <t xml:space="preserve">      环境保护法规、规划及标准</t>
  </si>
  <si>
    <r>
      <rPr>
        <sz val="11"/>
        <rFont val="宋体"/>
        <family val="0"/>
      </rPr>
      <t xml:space="preserve">      </t>
    </r>
    <r>
      <rPr>
        <sz val="11"/>
        <color indexed="10"/>
        <rFont val="宋体"/>
        <family val="0"/>
      </rPr>
      <t>生态</t>
    </r>
    <r>
      <rPr>
        <sz val="11"/>
        <rFont val="宋体"/>
        <family val="0"/>
      </rPr>
      <t>环境国际合作及履约</t>
    </r>
  </si>
  <si>
    <r>
      <rPr>
        <sz val="11"/>
        <rFont val="宋体"/>
        <family val="0"/>
      </rPr>
      <t xml:space="preserve">      </t>
    </r>
    <r>
      <rPr>
        <sz val="11"/>
        <color indexed="10"/>
        <rFont val="宋体"/>
        <family val="0"/>
      </rPr>
      <t>生态</t>
    </r>
    <r>
      <rPr>
        <sz val="11"/>
        <rFont val="宋体"/>
        <family val="0"/>
      </rPr>
      <t>环境保护行政许可</t>
    </r>
  </si>
  <si>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</si>
  <si>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</si>
  <si>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</si>
  <si>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</si>
  <si>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</si>
  <si>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</si>
  <si>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</si>
  <si>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</si>
  <si>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</si>
  <si>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</si>
  <si>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</si>
  <si>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</si>
  <si>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</si>
  <si>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</si>
  <si>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</si>
  <si>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</si>
  <si>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</si>
  <si>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</si>
  <si>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</si>
  <si>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</si>
  <si>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</si>
  <si>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</si>
  <si>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</si>
  <si>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</si>
  <si>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</si>
  <si>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</si>
  <si>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</si>
  <si>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</si>
  <si>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</si>
  <si>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</si>
  <si>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</si>
  <si>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</si>
  <si>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</si>
  <si>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</si>
  <si>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</si>
  <si>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</si>
  <si>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</si>
  <si>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</si>
  <si>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t>
  </si>
  <si>
    <t xml:space="preserve">    能源节约利用</t>
  </si>
  <si>
    <t xml:space="preserve">    污染减排</t>
  </si>
  <si>
    <r>
      <rPr>
        <sz val="11"/>
        <rFont val="宋体"/>
        <family val="0"/>
      </rPr>
      <t xml:space="preserve">      </t>
    </r>
    <r>
      <rPr>
        <sz val="11"/>
        <color indexed="10"/>
        <rFont val="宋体"/>
        <family val="0"/>
      </rPr>
      <t>生态</t>
    </r>
    <r>
      <rPr>
        <sz val="11"/>
        <rFont val="宋体"/>
        <family val="0"/>
      </rPr>
      <t>环境监测与信息</t>
    </r>
  </si>
  <si>
    <r>
      <rPr>
        <sz val="11"/>
        <rFont val="宋体"/>
        <family val="0"/>
      </rPr>
      <t xml:space="preserve">      </t>
    </r>
    <r>
      <rPr>
        <sz val="11"/>
        <color indexed="10"/>
        <rFont val="宋体"/>
        <family val="0"/>
      </rPr>
      <t>生态</t>
    </r>
    <r>
      <rPr>
        <sz val="11"/>
        <rFont val="宋体"/>
        <family val="0"/>
      </rPr>
      <t>环境执法监察</t>
    </r>
  </si>
  <si>
    <t xml:space="preserve">      减排专项支出</t>
  </si>
  <si>
    <t xml:space="preserve">      清洁生产专项支出</t>
  </si>
  <si>
    <t xml:space="preserve">      其他污染减排支出</t>
  </si>
  <si>
    <t xml:space="preserve">    可再生能源</t>
  </si>
  <si>
    <t xml:space="preserve">    循环经济</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</si>
  <si>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</si>
  <si>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</si>
  <si>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</si>
  <si>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</si>
  <si>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</si>
  <si>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</si>
  <si>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</si>
  <si>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</si>
  <si>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</si>
  <si>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</si>
  <si>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t>
  </si>
  <si>
    <t xml:space="preserve">      城乡社区管理事务</t>
  </si>
  <si>
    <t xml:space="preserve">        行政运行</t>
  </si>
  <si>
    <t xml:space="preserve">        一般行政管理事务</t>
  </si>
  <si>
    <t xml:space="preserve">        机关服务</t>
  </si>
  <si>
    <t xml:space="preserve">        城管执法</t>
  </si>
  <si>
    <t xml:space="preserve">        工程建设国家标准规范编制与监管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</si>
  <si>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</si>
  <si>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</si>
  <si>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</si>
  <si>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</si>
  <si>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</si>
  <si>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t>
  </si>
  <si>
    <t xml:space="preserve">      城乡社区公共设施</t>
  </si>
  <si>
    <t xml:space="preserve">        小城镇基础设施建设</t>
  </si>
  <si>
    <t xml:space="preserve">        其他城乡社区公共设施支出</t>
  </si>
  <si>
    <t xml:space="preserve">      城乡社区环境卫生</t>
  </si>
  <si>
    <t xml:space="preserve">      建设市场管理与监督</t>
  </si>
  <si>
    <t xml:space="preserve">      其他城乡社区支出</t>
  </si>
  <si>
    <t xml:space="preserve">      农业</t>
  </si>
  <si>
    <t xml:space="preserve">        事业运行</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</si>
  <si>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</si>
  <si>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</si>
  <si>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</si>
  <si>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</si>
  <si>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</si>
  <si>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</si>
  <si>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</si>
  <si>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</si>
  <si>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</si>
  <si>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</si>
  <si>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</si>
  <si>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</si>
  <si>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</si>
  <si>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</si>
  <si>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</si>
  <si>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农业资源保护修复与利用</t>
  </si>
  <si>
    <t xml:space="preserve">        农村道路建设</t>
  </si>
  <si>
    <t xml:space="preserve">        成品油价格改革对渔业的补贴</t>
  </si>
  <si>
    <t xml:space="preserve">        对高校毕业生到基层任职补助</t>
  </si>
  <si>
    <t xml:space="preserve">        其他农业支出</t>
  </si>
  <si>
    <r>
      <rPr>
        <sz val="11"/>
        <rFont val="宋体"/>
        <family val="0"/>
      </rPr>
      <t xml:space="preserve">      林业</t>
    </r>
    <r>
      <rPr>
        <sz val="11"/>
        <color indexed="10"/>
        <rFont val="宋体"/>
        <family val="0"/>
      </rPr>
      <t>和草原</t>
    </r>
  </si>
  <si>
    <t xml:space="preserve">        事业机构</t>
  </si>
  <si>
    <t xml:space="preserve">        森林培育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</si>
  <si>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</si>
  <si>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</si>
  <si>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</si>
  <si>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</si>
  <si>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</si>
  <si>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</si>
  <si>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</si>
  <si>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</si>
  <si>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</si>
  <si>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</si>
  <si>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</si>
  <si>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</si>
  <si>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</si>
  <si>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</si>
  <si>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防灾减灾</t>
  </si>
  <si>
    <t xml:space="preserve">        国家公园</t>
  </si>
  <si>
    <t xml:space="preserve">        草原管理</t>
  </si>
  <si>
    <t xml:space="preserve">        行业业务管理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</si>
  <si>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</si>
  <si>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</si>
  <si>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</si>
  <si>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</si>
  <si>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</si>
  <si>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</si>
  <si>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</si>
  <si>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</si>
  <si>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</si>
  <si>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</si>
  <si>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</si>
  <si>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</si>
  <si>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</si>
  <si>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</si>
  <si>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</si>
  <si>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</si>
  <si>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</si>
  <si>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</si>
  <si>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</si>
  <si>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</si>
  <si>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水利建设移民支出</t>
  </si>
  <si>
    <t xml:space="preserve">        农村人畜饮水</t>
  </si>
  <si>
    <t xml:space="preserve">        其他水利支出</t>
  </si>
  <si>
    <t xml:space="preserve">      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</si>
  <si>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</si>
  <si>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</si>
  <si>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</si>
  <si>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</si>
  <si>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</si>
  <si>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</si>
  <si>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</si>
  <si>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</si>
  <si>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</si>
  <si>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</si>
  <si>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</si>
  <si>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</si>
  <si>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</si>
  <si>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</si>
  <si>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</si>
  <si>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农业综合开发</t>
  </si>
  <si>
    <t xml:space="preserve">        机构运行</t>
  </si>
  <si>
    <t xml:space="preserve">        土地治理</t>
  </si>
  <si>
    <t xml:space="preserve">        产业化发展</t>
  </si>
  <si>
    <t xml:space="preserve">        创新示范</t>
  </si>
  <si>
    <t xml:space="preserve">        其他农业综合开发支出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</si>
  <si>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</si>
  <si>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</si>
  <si>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</si>
  <si>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</si>
  <si>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</si>
  <si>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</si>
  <si>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</si>
  <si>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</si>
  <si>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</si>
  <si>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</si>
  <si>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</si>
  <si>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</si>
  <si>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</si>
  <si>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</si>
  <si>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</si>
  <si>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</si>
  <si>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</si>
  <si>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t>
  </si>
  <si>
    <t xml:space="preserve">        化解其他公益性乡村债务支出</t>
  </si>
  <si>
    <t xml:space="preserve">        其他农林水支出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</si>
  <si>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</si>
  <si>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</si>
  <si>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</si>
  <si>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</si>
  <si>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</si>
  <si>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</si>
  <si>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</si>
  <si>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</si>
  <si>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</si>
  <si>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</si>
  <si>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</si>
  <si>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</si>
  <si>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</si>
  <si>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</si>
  <si>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</si>
  <si>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</si>
  <si>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</si>
  <si>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</si>
  <si>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</si>
  <si>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</si>
  <si>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</si>
  <si>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</si>
  <si>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</si>
  <si>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</si>
  <si>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</si>
  <si>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</si>
  <si>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</si>
  <si>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</si>
  <si>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</si>
  <si>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</si>
  <si>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</si>
  <si>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</si>
  <si>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</si>
  <si>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</si>
  <si>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</si>
  <si>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</si>
  <si>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</si>
  <si>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</si>
  <si>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</si>
  <si>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</si>
  <si>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</si>
  <si>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</si>
  <si>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</si>
  <si>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</si>
  <si>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</si>
  <si>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</si>
  <si>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</si>
  <si>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t>
  </si>
  <si>
    <t xml:space="preserve">        公共交通运营补助</t>
  </si>
  <si>
    <t xml:space="preserve">        其他交通运输支出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</si>
  <si>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</si>
  <si>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</si>
  <si>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</si>
  <si>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</si>
  <si>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</si>
  <si>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</si>
  <si>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</si>
  <si>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</si>
  <si>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</si>
  <si>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</si>
  <si>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</si>
  <si>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</si>
  <si>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</si>
  <si>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</si>
  <si>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</si>
  <si>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</si>
  <si>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</si>
  <si>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</si>
  <si>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</si>
  <si>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</si>
  <si>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</si>
  <si>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</si>
  <si>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</si>
  <si>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</si>
  <si>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</si>
  <si>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</si>
  <si>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</si>
  <si>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</si>
  <si>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</si>
  <si>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</si>
  <si>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</si>
  <si>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</si>
  <si>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</si>
  <si>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</si>
  <si>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</si>
  <si>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</si>
  <si>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</si>
  <si>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</si>
  <si>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</si>
  <si>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</si>
  <si>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其他资源勘探信息等支出</t>
  </si>
  <si>
    <t xml:space="preserve">        黄金事务</t>
  </si>
  <si>
    <t xml:space="preserve">        技术改造支出</t>
  </si>
  <si>
    <t xml:space="preserve">        中药材扶持资金支出</t>
  </si>
  <si>
    <t xml:space="preserve">        重点产业振兴和技术改造项目贷款贴息</t>
  </si>
  <si>
    <t xml:space="preserve">        其他资源勘探信息等支出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</si>
  <si>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</si>
  <si>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</si>
  <si>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</si>
  <si>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</si>
  <si>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</si>
  <si>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</si>
  <si>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</si>
  <si>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</si>
  <si>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</si>
  <si>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t>
  </si>
  <si>
    <t xml:space="preserve">        服务业基础设施建设</t>
  </si>
  <si>
    <t xml:space="preserve">        其他商业服务业等支出</t>
  </si>
  <si>
    <t xml:space="preserve">      金融部门行政支出</t>
  </si>
  <si>
    <t xml:space="preserve">        安全防卫</t>
  </si>
  <si>
    <t xml:space="preserve">        金融部门其他行政支出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</si>
  <si>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</si>
  <si>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</si>
  <si>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</si>
  <si>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</si>
  <si>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</si>
  <si>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</si>
  <si>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其他金融支出</t>
  </si>
  <si>
    <t xml:space="preserve">      文化体育与传媒</t>
  </si>
  <si>
    <t xml:space="preserve">      医疗卫生</t>
  </si>
  <si>
    <t xml:space="preserve">      其他支出</t>
  </si>
  <si>
    <r>
      <rPr>
        <sz val="11"/>
        <rFont val="宋体"/>
        <family val="0"/>
      </rPr>
      <t>十八、</t>
    </r>
    <r>
      <rPr>
        <sz val="11"/>
        <color indexed="10"/>
        <rFont val="宋体"/>
        <family val="0"/>
      </rPr>
      <t>自然资源</t>
    </r>
    <r>
      <rPr>
        <sz val="11"/>
        <rFont val="宋体"/>
        <family val="0"/>
      </rPr>
      <t>海洋气象等支出</t>
    </r>
  </si>
  <si>
    <r>
      <rPr>
        <sz val="11"/>
        <rFont val="宋体"/>
        <family val="0"/>
      </rPr>
      <t xml:space="preserve">      </t>
    </r>
    <r>
      <rPr>
        <sz val="11"/>
        <color indexed="10"/>
        <rFont val="宋体"/>
        <family val="0"/>
      </rPr>
      <t>自然</t>
    </r>
    <r>
      <rPr>
        <sz val="11"/>
        <rFont val="宋体"/>
        <family val="0"/>
      </rPr>
      <t>资源事务</t>
    </r>
  </si>
  <si>
    <r>
      <t xml:space="preserve">        </t>
    </r>
    <r>
      <rPr>
        <sz val="11"/>
        <color indexed="10"/>
        <rFont val="宋体"/>
        <family val="0"/>
      </rPr>
      <t>自然</t>
    </r>
    <r>
      <rPr>
        <sz val="11"/>
        <rFont val="宋体"/>
        <family val="0"/>
      </rPr>
      <t>资源规划及管理</t>
    </r>
  </si>
  <si>
    <t xml:space="preserve">        土地资源调查</t>
  </si>
  <si>
    <t xml:space="preserve">        自然资源利用与保护</t>
  </si>
  <si>
    <r>
      <rPr>
        <sz val="11"/>
        <rFont val="宋体"/>
        <family val="0"/>
      </rPr>
      <t xml:space="preserve">        </t>
    </r>
    <r>
      <rPr>
        <sz val="11"/>
        <color indexed="10"/>
        <rFont val="宋体"/>
        <family val="0"/>
      </rPr>
      <t>自然</t>
    </r>
    <r>
      <rPr>
        <sz val="11"/>
        <rFont val="宋体"/>
        <family val="0"/>
      </rPr>
      <t>资源社会公益服务</t>
    </r>
  </si>
  <si>
    <r>
      <rPr>
        <sz val="11"/>
        <rFont val="宋体"/>
        <family val="0"/>
      </rPr>
      <t xml:space="preserve">        </t>
    </r>
    <r>
      <rPr>
        <sz val="11"/>
        <color indexed="10"/>
        <rFont val="宋体"/>
        <family val="0"/>
      </rPr>
      <t>自然</t>
    </r>
    <r>
      <rPr>
        <sz val="11"/>
        <rFont val="宋体"/>
        <family val="0"/>
      </rPr>
      <t>资源行业业务管理</t>
    </r>
  </si>
  <si>
    <r>
      <t xml:space="preserve">        </t>
    </r>
    <r>
      <rPr>
        <sz val="11"/>
        <color indexed="10"/>
        <rFont val="宋体"/>
        <family val="0"/>
      </rPr>
      <t>自然</t>
    </r>
    <r>
      <rPr>
        <sz val="11"/>
        <rFont val="宋体"/>
        <family val="0"/>
      </rPr>
      <t>资源调查于确权登记</t>
    </r>
  </si>
  <si>
    <t xml:space="preserve">        国土整治</t>
  </si>
  <si>
    <t xml:space="preserve">        土地资源储备支出</t>
  </si>
  <si>
    <t xml:space="preserve">        地质矿产资源与环境调查</t>
  </si>
  <si>
    <t xml:space="preserve">        地质矿产资源利用与保护</t>
  </si>
  <si>
    <t xml:space="preserve">        地质转产项目财政贴息</t>
  </si>
  <si>
    <t xml:space="preserve">        国外风险勘查</t>
  </si>
  <si>
    <t xml:space="preserve">        地质勘查基金（周转金）支出</t>
  </si>
  <si>
    <r>
      <rPr>
        <sz val="11"/>
        <rFont val="宋体"/>
        <family val="0"/>
      </rPr>
      <t xml:space="preserve">        其他</t>
    </r>
    <r>
      <rPr>
        <sz val="11"/>
        <color indexed="10"/>
        <rFont val="宋体"/>
        <family val="0"/>
      </rPr>
      <t>自然</t>
    </r>
    <r>
      <rPr>
        <sz val="11"/>
        <rFont val="宋体"/>
        <family val="0"/>
      </rPr>
      <t>资源事务支出</t>
    </r>
  </si>
  <si>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</si>
  <si>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</si>
  <si>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</si>
  <si>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</si>
  <si>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</si>
  <si>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</si>
  <si>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</si>
  <si>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</si>
  <si>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</si>
  <si>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</si>
  <si>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</si>
  <si>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</si>
  <si>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无居民海岛使用金支出</t>
  </si>
  <si>
    <t xml:space="preserve">        海岛和海域保护</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</si>
  <si>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</si>
  <si>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</si>
  <si>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</si>
  <si>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</si>
  <si>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</si>
  <si>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</si>
  <si>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</si>
  <si>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</si>
  <si>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</si>
  <si>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</si>
  <si>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</si>
  <si>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</si>
  <si>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</si>
  <si>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</si>
  <si>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</si>
  <si>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</si>
  <si>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</si>
  <si>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</si>
  <si>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r>
      <rPr>
        <sz val="11"/>
        <rFont val="宋体"/>
        <family val="0"/>
      </rPr>
      <t xml:space="preserve">      其他</t>
    </r>
    <r>
      <rPr>
        <sz val="11"/>
        <color indexed="10"/>
        <rFont val="宋体"/>
        <family val="0"/>
      </rPr>
      <t>自然资源</t>
    </r>
    <r>
      <rPr>
        <sz val="11"/>
        <rFont val="宋体"/>
        <family val="0"/>
      </rPr>
      <t>海洋气象等支出</t>
    </r>
  </si>
  <si>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</si>
  <si>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</si>
  <si>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</si>
  <si>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</si>
  <si>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</si>
  <si>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</si>
  <si>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</si>
  <si>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</si>
  <si>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</si>
  <si>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</si>
  <si>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</si>
  <si>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</si>
  <si>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</si>
  <si>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</si>
  <si>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</si>
  <si>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</si>
  <si>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</si>
  <si>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</si>
  <si>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</si>
  <si>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</si>
  <si>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</si>
  <si>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</si>
  <si>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</si>
  <si>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</si>
  <si>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</si>
  <si>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</si>
  <si>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</si>
  <si>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</si>
  <si>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</si>
  <si>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</si>
  <si>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</si>
  <si>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</si>
  <si>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</si>
  <si>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</si>
  <si>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</si>
  <si>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</si>
  <si>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</si>
  <si>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</si>
  <si>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</si>
  <si>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r>
      <rPr>
        <sz val="11"/>
        <rFont val="宋体"/>
        <family val="0"/>
      </rPr>
      <t xml:space="preserve">        </t>
    </r>
    <r>
      <rPr>
        <sz val="11"/>
        <color indexed="10"/>
        <rFont val="宋体"/>
        <family val="0"/>
      </rPr>
      <t>石油储备</t>
    </r>
  </si>
  <si>
    <t xml:space="preserve">        天然铀能源储备</t>
  </si>
  <si>
    <t xml:space="preserve">        煤炭储备</t>
  </si>
  <si>
    <r>
      <rPr>
        <sz val="11"/>
        <rFont val="宋体"/>
        <family val="0"/>
      </rPr>
      <t xml:space="preserve">        其他能源储备</t>
    </r>
    <r>
      <rPr>
        <sz val="11"/>
        <color indexed="10"/>
        <rFont val="宋体"/>
        <family val="0"/>
      </rPr>
      <t>支出</t>
    </r>
  </si>
  <si>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</si>
  <si>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</si>
  <si>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</si>
  <si>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</si>
  <si>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</si>
  <si>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</si>
  <si>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</si>
  <si>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</si>
  <si>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</si>
  <si>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</si>
  <si>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</si>
  <si>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</si>
  <si>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</si>
  <si>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</si>
  <si>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</si>
  <si>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</si>
  <si>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</si>
  <si>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</si>
  <si>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 xml:space="preserve">     应急管理事务</t>
  </si>
  <si>
    <t xml:space="preserve">       行政运行</t>
  </si>
  <si>
    <t xml:space="preserve">       一般行政管理事务</t>
  </si>
  <si>
    <t xml:space="preserve">       机关服务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</si>
  <si>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</si>
  <si>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</si>
  <si>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</si>
  <si>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</si>
  <si>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</si>
  <si>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</si>
  <si>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事业运行</t>
  </si>
  <si>
    <t xml:space="preserve">       其他应急管理支出</t>
  </si>
  <si>
    <t xml:space="preserve">     消防事务</t>
  </si>
  <si>
    <t xml:space="preserve">       一般行政管理实务</t>
  </si>
  <si>
    <t xml:space="preserve">       消防应急救援</t>
  </si>
  <si>
    <t xml:space="preserve">       其他消防事务支出</t>
  </si>
  <si>
    <t xml:space="preserve">     森林消防事务</t>
  </si>
  <si>
    <t xml:space="preserve">       森林消防应急救援</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</si>
  <si>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</si>
  <si>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</si>
  <si>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</si>
  <si>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</si>
  <si>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</si>
  <si>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</si>
  <si>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</si>
  <si>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</si>
  <si>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</si>
  <si>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</si>
  <si>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</si>
  <si>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</si>
  <si>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</si>
  <si>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</si>
  <si>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</si>
  <si>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</si>
  <si>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</si>
  <si>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</si>
  <si>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</si>
  <si>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中央自然灾害生活补助</t>
  </si>
  <si>
    <t xml:space="preserve">       地方自然灾害生活补助</t>
  </si>
  <si>
    <t xml:space="preserve">       自然灾害救灾补助</t>
  </si>
  <si>
    <t xml:space="preserve">       自然灾害灾后重建补助</t>
  </si>
  <si>
    <t xml:space="preserve">       其他自然灾害生活救助支出</t>
  </si>
  <si>
    <t xml:space="preserve">     其他灾害防治及应急管理支出</t>
  </si>
  <si>
    <t>二十二、预备费</t>
  </si>
  <si>
    <t>二十三、债务还本支出</t>
  </si>
  <si>
    <t xml:space="preserve">      地方政府一般债务还本支出</t>
  </si>
  <si>
    <t xml:space="preserve">        地方政府一般债券还本支出</t>
  </si>
  <si>
    <t xml:space="preserve">        地方政府向外国政府借款还本支出</t>
  </si>
  <si>
    <t xml:space="preserve">        地方政府向国际组织借款还本支出</t>
  </si>
  <si>
    <t xml:space="preserve">        地方政府其他一般债务还本支出</t>
  </si>
  <si>
    <t>二十四、债务付息支出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</si>
  <si>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</si>
  <si>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</si>
  <si>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</si>
  <si>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</si>
  <si>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</si>
  <si>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二十五、债务发行费用支出</t>
  </si>
  <si>
    <t xml:space="preserve">      地方政府一般债务发行费用支出</t>
  </si>
  <si>
    <t>二十六、其他支出</t>
  </si>
  <si>
    <t xml:space="preserve">        年初预留</t>
  </si>
  <si>
    <t xml:space="preserve">        其他支出</t>
  </si>
  <si>
    <t>支出合计</t>
  </si>
  <si>
    <t>表六</t>
  </si>
  <si>
    <t>吉县2020年一般公共预算支出分经济科目表</t>
  </si>
  <si>
    <t>经济科目名称</t>
  </si>
  <si>
    <t>合计</t>
  </si>
  <si>
    <t>一、机关工资福利支出</t>
  </si>
  <si>
    <t>二、机关商品和服务支出</t>
  </si>
  <si>
    <t>三、机关资本性支出（一）</t>
  </si>
  <si>
    <t>该科目反映除发改部门外的机关和参公事业单位安排的资本性支出</t>
  </si>
  <si>
    <t>四、对事业单位经常性补助</t>
  </si>
  <si>
    <t>五、对事业单位资本性补助</t>
  </si>
  <si>
    <t>七、对企业补助</t>
  </si>
  <si>
    <t>八、对个人和家庭的补助</t>
  </si>
  <si>
    <t>九、对社会保障基金补助</t>
  </si>
  <si>
    <t>十、债务利息及费用支出</t>
  </si>
  <si>
    <t>十一、债务还本支出</t>
  </si>
  <si>
    <t>十二、转移性支出</t>
  </si>
  <si>
    <t>十三、预备费及预留</t>
  </si>
  <si>
    <t>表七</t>
  </si>
  <si>
    <t>吉县2020年一般公共预算基本支出分经济科目表</t>
  </si>
  <si>
    <t>工资福利支出</t>
  </si>
  <si>
    <t xml:space="preserve">  基本工资</t>
  </si>
  <si>
    <t xml:space="preserve">  津贴补贴</t>
  </si>
  <si>
    <t xml:space="preserve">  奖金</t>
  </si>
  <si>
    <t xml:space="preserve">  绩效工资</t>
  </si>
  <si>
    <t xml:space="preserve">  机关事业单位基本养老保险缴费</t>
  </si>
  <si>
    <t xml:space="preserve">  职工基本医疗保险缴费</t>
  </si>
  <si>
    <t xml:space="preserve">  其他社会保障缴费</t>
  </si>
  <si>
    <t>单位工伤、生育保险缴费</t>
  </si>
  <si>
    <t xml:space="preserve">  住房公积金</t>
  </si>
  <si>
    <t xml:space="preserve">  其他工资福利支出</t>
  </si>
  <si>
    <t>商品和服务支出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</si>
  <si>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</si>
  <si>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</si>
  <si>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</si>
  <si>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</si>
  <si>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</si>
  <si>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</si>
  <si>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</si>
  <si>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</si>
  <si>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差旅费</t>
  </si>
  <si>
    <t xml:space="preserve">  维修(护)费</t>
  </si>
  <si>
    <t xml:space="preserve">  租赁费</t>
  </si>
  <si>
    <t xml:space="preserve">  会议费</t>
  </si>
  <si>
    <t xml:space="preserve">  培训费</t>
  </si>
  <si>
    <t xml:space="preserve">  公务接待费</t>
  </si>
  <si>
    <t xml:space="preserve">  专用材料费</t>
  </si>
  <si>
    <t xml:space="preserve">  劳务费</t>
  </si>
  <si>
    <t xml:space="preserve">  委托业务费</t>
  </si>
  <si>
    <t xml:space="preserve">  工会经费</t>
  </si>
  <si>
    <t xml:space="preserve">  福利费</t>
  </si>
  <si>
    <t xml:space="preserve">  公务用车运行维护费</t>
  </si>
  <si>
    <t xml:space="preserve">  其他交通费用</t>
  </si>
  <si>
    <t>行政及参公单位人员公务交通补贴</t>
  </si>
  <si>
    <t xml:space="preserve">  其他商品和服务支出</t>
  </si>
  <si>
    <t>对个人和家庭的补助</t>
  </si>
  <si>
    <t xml:space="preserve">  离休费</t>
  </si>
  <si>
    <t xml:space="preserve">  退休费</t>
  </si>
  <si>
    <t>退休人员采暖补贴</t>
  </si>
  <si>
    <t xml:space="preserve">  生活补助</t>
  </si>
  <si>
    <t>遗属补助</t>
  </si>
  <si>
    <t xml:space="preserve">  医疗费补助</t>
  </si>
  <si>
    <t>退休人员补充医疗保险</t>
  </si>
  <si>
    <t xml:space="preserve">  奖励金</t>
  </si>
  <si>
    <t>独生子女奖励金</t>
  </si>
  <si>
    <t>资本性支出</t>
  </si>
  <si>
    <t xml:space="preserve">  办公设备购置</t>
  </si>
  <si>
    <t xml:space="preserve">  专用设备</t>
  </si>
  <si>
    <t xml:space="preserve">  信息网络及软件购置更新</t>
  </si>
  <si>
    <t xml:space="preserve">  其他资本性支出</t>
  </si>
  <si>
    <t>表八</t>
  </si>
  <si>
    <t>吉县2020年税收返还和转移支付收入表</t>
  </si>
  <si>
    <r>
      <t>收</t>
    </r>
    <r>
      <rPr>
        <b/>
        <sz val="14"/>
        <rFont val="宋体"/>
        <family val="0"/>
      </rPr>
      <t>入</t>
    </r>
  </si>
  <si>
    <r>
      <t xml:space="preserve">      城乡居民</t>
    </r>
    <r>
      <rPr>
        <sz val="11"/>
        <color indexed="10"/>
        <rFont val="宋体"/>
        <family val="0"/>
      </rPr>
      <t>基本</t>
    </r>
    <r>
      <rPr>
        <sz val="11"/>
        <rFont val="宋体"/>
        <family val="0"/>
      </rPr>
      <t>医疗保险转移支付收入</t>
    </r>
  </si>
  <si>
    <r>
      <t xml:space="preserve">      边</t>
    </r>
    <r>
      <rPr>
        <sz val="11"/>
        <color indexed="10"/>
        <rFont val="宋体"/>
        <family val="0"/>
      </rPr>
      <t>境</t>
    </r>
    <r>
      <rPr>
        <sz val="11"/>
        <rFont val="宋体"/>
        <family val="0"/>
      </rPr>
      <t>地区转移支付收入</t>
    </r>
  </si>
  <si>
    <r>
      <t xml:space="preserve">      文化</t>
    </r>
    <r>
      <rPr>
        <sz val="11"/>
        <color indexed="10"/>
        <rFont val="宋体"/>
        <family val="0"/>
      </rPr>
      <t>旅游</t>
    </r>
    <r>
      <rPr>
        <sz val="11"/>
        <rFont val="宋体"/>
        <family val="0"/>
      </rPr>
      <t>体育与传媒</t>
    </r>
  </si>
  <si>
    <r>
      <t xml:space="preserve">  </t>
    </r>
    <r>
      <rPr>
        <sz val="11"/>
        <color indexed="10"/>
        <rFont val="宋体"/>
        <family val="0"/>
      </rPr>
      <t xml:space="preserve">    卫生健康</t>
    </r>
  </si>
  <si>
    <r>
      <t xml:space="preserve">      </t>
    </r>
    <r>
      <rPr>
        <sz val="11"/>
        <color indexed="10"/>
        <rFont val="宋体"/>
        <family val="0"/>
      </rPr>
      <t>自然资源</t>
    </r>
    <r>
      <rPr>
        <sz val="11"/>
        <rFont val="宋体"/>
        <family val="0"/>
      </rPr>
      <t>海洋气象等</t>
    </r>
  </si>
  <si>
    <t xml:space="preserve">   税收返还和转移支付收入合计</t>
  </si>
  <si>
    <t>表九</t>
  </si>
  <si>
    <t>吉县2020年政府性基金预算收入表</t>
  </si>
  <si>
    <t>2019年完成数</t>
  </si>
  <si>
    <t>为2019年完成数%</t>
  </si>
  <si>
    <t>一、农网还贷资金收入</t>
  </si>
  <si>
    <t>二、海南省高等级公路车辆通行附加费收入</t>
  </si>
  <si>
    <t>三、港口建设费收入</t>
  </si>
  <si>
    <t>四、国家电影事业发展专项资金收入</t>
  </si>
  <si>
    <t>五、国有土地收益基金收入</t>
  </si>
  <si>
    <t>六、农业土地开发资金收入</t>
  </si>
  <si>
    <t>七、国有土地使用权出让收入</t>
  </si>
  <si>
    <t>八、大中型水库库区基金收入</t>
  </si>
  <si>
    <t>九、彩票公益金收入</t>
  </si>
  <si>
    <t>十、城市基础设施配套费收入</t>
  </si>
  <si>
    <t>十一、小型水库移民扶助基金收入</t>
  </si>
  <si>
    <t>十二、国家重大水利工程建设基金收入</t>
  </si>
  <si>
    <t>十三、车辆通行费</t>
  </si>
  <si>
    <t>十四、污水处理费收入</t>
  </si>
  <si>
    <t>十五、彩票发行机构和彩票销售机构的业务费用</t>
  </si>
  <si>
    <t>十六、其他政府性基金收入</t>
  </si>
  <si>
    <t>十七、专项债券对应项目专项收入</t>
  </si>
  <si>
    <t>政府性基金收入合计</t>
  </si>
  <si>
    <t xml:space="preserve">  政府性基金转移收入</t>
  </si>
  <si>
    <t xml:space="preserve">    政府性基金补助收入</t>
  </si>
  <si>
    <t xml:space="preserve">    政府性基金上解收入</t>
  </si>
  <si>
    <t xml:space="preserve">    其中：地方政府性基金调入专项收入</t>
  </si>
  <si>
    <t xml:space="preserve">  地方政府专项债务收入</t>
  </si>
  <si>
    <t xml:space="preserve">  地方政府专项债务转贷收入</t>
  </si>
  <si>
    <t>表十</t>
  </si>
  <si>
    <t>吉县2020年政府性基金预算支出表</t>
  </si>
  <si>
    <t>科目名称</t>
  </si>
  <si>
    <t>其中：本级收入安排支出数</t>
  </si>
  <si>
    <t>地方政府债券安排支出数</t>
  </si>
  <si>
    <t>为2019年预算数%</t>
  </si>
  <si>
    <r>
      <t>一、文化</t>
    </r>
    <r>
      <rPr>
        <sz val="11"/>
        <color indexed="10"/>
        <rFont val="宋体"/>
        <family val="0"/>
      </rPr>
      <t>旅游</t>
    </r>
    <r>
      <rPr>
        <sz val="11"/>
        <rFont val="宋体"/>
        <family val="0"/>
      </rPr>
      <t>体育与传媒支出</t>
    </r>
  </si>
  <si>
    <t>二、社会保障和就业支出</t>
  </si>
  <si>
    <t>三、节能环保支出</t>
  </si>
  <si>
    <t>四、城乡社区支出</t>
  </si>
  <si>
    <t>五、农林水支出</t>
  </si>
  <si>
    <t>六、交通运输支出</t>
  </si>
  <si>
    <t>七、资源勘探信息等支出</t>
  </si>
  <si>
    <t>八、商业服务业</t>
  </si>
  <si>
    <t>九、其他支出</t>
  </si>
  <si>
    <t>十、债务付息支出</t>
  </si>
  <si>
    <t>十一、债务发行费用支出</t>
  </si>
  <si>
    <t>政府性基金支出合计</t>
  </si>
  <si>
    <t>转移性支出</t>
  </si>
  <si>
    <t xml:space="preserve">  政府性基金转移支付</t>
  </si>
  <si>
    <t xml:space="preserve">    政府性基金补助支出</t>
  </si>
  <si>
    <t xml:space="preserve">    政府性基金上解支出</t>
  </si>
  <si>
    <t xml:space="preserve"> 调出资金</t>
  </si>
  <si>
    <t xml:space="preserve"> 年终结余</t>
  </si>
  <si>
    <t xml:space="preserve"> 地方政府专项债务还本支出</t>
  </si>
  <si>
    <t xml:space="preserve"> 地方政府专项债务转贷支出</t>
  </si>
  <si>
    <t>表十一</t>
  </si>
  <si>
    <t>吉县2020年政府性基金预算支出明细表</t>
  </si>
  <si>
    <r>
      <rPr>
        <b/>
        <sz val="11"/>
        <rFont val="宋体"/>
        <family val="0"/>
      </rPr>
      <t>项</t>
    </r>
    <r>
      <rPr>
        <b/>
        <sz val="12"/>
        <rFont val="宋体"/>
        <family val="0"/>
      </rPr>
      <t>目</t>
    </r>
  </si>
  <si>
    <t>其中：财政本级收入安排支出数</t>
  </si>
  <si>
    <r>
      <rPr>
        <sz val="11"/>
        <rFont val="宋体"/>
        <family val="0"/>
      </rPr>
      <t>一、文化</t>
    </r>
    <r>
      <rPr>
        <sz val="11"/>
        <color indexed="10"/>
        <rFont val="宋体"/>
        <family val="0"/>
      </rPr>
      <t>旅游</t>
    </r>
    <r>
      <rPr>
        <sz val="11"/>
        <rFont val="宋体"/>
        <family val="0"/>
      </rPr>
      <t>体育与传媒支出</t>
    </r>
  </si>
  <si>
    <r>
      <rPr>
        <sz val="11"/>
        <rFont val="宋体"/>
        <family val="0"/>
      </rPr>
      <t xml:space="preserve">   </t>
    </r>
    <r>
      <rPr>
        <sz val="11"/>
        <color indexed="10"/>
        <rFont val="宋体"/>
        <family val="0"/>
      </rPr>
      <t>国家电影事业发展专项资金安排的支出</t>
    </r>
  </si>
  <si>
    <t xml:space="preserve">      资助国产影片放映</t>
  </si>
  <si>
    <r>
      <rPr>
        <sz val="11"/>
        <rFont val="宋体"/>
        <family val="0"/>
      </rPr>
      <t xml:space="preserve">   </t>
    </r>
    <r>
      <rPr>
        <sz val="11"/>
        <color indexed="10"/>
        <rFont val="宋体"/>
        <family val="0"/>
      </rPr>
      <t xml:space="preserve">   资助影院建设</t>
    </r>
  </si>
  <si>
    <t xml:space="preserve">      资助少数民族语电影译制</t>
  </si>
  <si>
    <t xml:space="preserve">      其他国家电影事业发展专项资金支出</t>
  </si>
  <si>
    <r>
      <rPr>
        <sz val="11"/>
        <rFont val="宋体"/>
        <family val="0"/>
      </rPr>
      <t xml:space="preserve">  </t>
    </r>
    <r>
      <rPr>
        <sz val="11"/>
        <color indexed="10"/>
        <rFont val="宋体"/>
        <family val="0"/>
      </rPr>
      <t xml:space="preserve"> 旅游发展基金支出</t>
    </r>
  </si>
  <si>
    <t xml:space="preserve">      宣传促销</t>
  </si>
  <si>
    <t xml:space="preserve">      行业规划</t>
  </si>
  <si>
    <t xml:space="preserve">      地方旅游开发项目补助</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</si>
  <si>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</si>
  <si>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</si>
  <si>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</si>
  <si>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</si>
  <si>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</si>
  <si>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</si>
  <si>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</si>
  <si>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</si>
  <si>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</si>
  <si>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</si>
  <si>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</si>
  <si>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</si>
  <si>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废弃电器电子产品处理基金支出</t>
  </si>
  <si>
    <r>
      <rPr>
        <sz val="11"/>
        <rFont val="宋体"/>
        <family val="0"/>
      </rPr>
      <t xml:space="preserve">   </t>
    </r>
    <r>
      <rPr>
        <sz val="11"/>
        <rFont val="宋体"/>
        <family val="0"/>
      </rPr>
      <t xml:space="preserve">  </t>
    </r>
    <r>
      <rPr>
        <sz val="11"/>
        <rFont val="宋体"/>
        <family val="0"/>
      </rPr>
      <t xml:space="preserve"> 回收处理费用补贴</t>
    </r>
  </si>
  <si>
    <r>
      <rPr>
        <sz val="11"/>
        <rFont val="宋体"/>
        <family val="0"/>
      </rPr>
      <t xml:space="preserve"> </t>
    </r>
    <r>
      <rPr>
        <sz val="11"/>
        <rFont val="宋体"/>
        <family val="0"/>
      </rPr>
      <t xml:space="preserve"> </t>
    </r>
    <r>
      <rPr>
        <sz val="11"/>
        <rFont val="宋体"/>
        <family val="0"/>
      </rPr>
      <t xml:space="preserve">    信息系统建设</t>
    </r>
  </si>
  <si>
    <r>
      <rPr>
        <sz val="11"/>
        <rFont val="宋体"/>
        <family val="0"/>
      </rPr>
      <t xml:space="preserve">    </t>
    </r>
    <r>
      <rPr>
        <sz val="11"/>
        <rFont val="宋体"/>
        <family val="0"/>
      </rPr>
      <t xml:space="preserve">  </t>
    </r>
    <r>
      <rPr>
        <sz val="11"/>
        <rFont val="宋体"/>
        <family val="0"/>
      </rPr>
      <t>基金征管经费</t>
    </r>
  </si>
  <si>
    <r>
      <rPr>
        <sz val="11"/>
        <rFont val="宋体"/>
        <family val="0"/>
      </rPr>
      <t xml:space="preserve">    </t>
    </r>
    <r>
      <rPr>
        <sz val="11"/>
        <rFont val="宋体"/>
        <family val="0"/>
      </rPr>
      <t xml:space="preserve">  </t>
    </r>
    <r>
      <rPr>
        <sz val="11"/>
        <rFont val="宋体"/>
        <family val="0"/>
      </rPr>
      <t>其他废弃电器电子产品处理基金支出</t>
    </r>
  </si>
  <si>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</si>
  <si>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</si>
  <si>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</si>
  <si>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</si>
  <si>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</si>
  <si>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</si>
  <si>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</si>
  <si>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</si>
  <si>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</si>
  <si>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</si>
  <si>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r>
      <rPr>
        <sz val="11"/>
        <color indexed="8"/>
        <rFont val="宋体"/>
        <family val="0"/>
      </rPr>
      <t xml:space="preserve">    </t>
    </r>
    <r>
      <rPr>
        <sz val="11"/>
        <color indexed="8"/>
        <rFont val="宋体"/>
        <family val="0"/>
      </rPr>
      <t xml:space="preserve">  </t>
    </r>
    <r>
      <rPr>
        <sz val="11"/>
        <color indexed="8"/>
        <rFont val="宋体"/>
        <family val="0"/>
      </rPr>
      <t>公共租赁住房支出</t>
    </r>
  </si>
  <si>
    <t xml:space="preserve">      保障性住房租金补贴</t>
  </si>
  <si>
    <t xml:space="preserve">      其他国有土地使用权出让收入安排的支出</t>
  </si>
  <si>
    <t xml:space="preserve">    国有土地收益基金及对应专项债务收入安排的支出</t>
  </si>
  <si>
    <t>`</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</si>
  <si>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</si>
  <si>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</si>
  <si>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</si>
  <si>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</si>
  <si>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</si>
  <si>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</si>
  <si>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</si>
  <si>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</si>
  <si>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污水处理费收入安排的支出</t>
  </si>
  <si>
    <t xml:space="preserve">      污水处理设施建设和运营</t>
  </si>
  <si>
    <t xml:space="preserve">      代征手续费</t>
  </si>
  <si>
    <t xml:space="preserve">      其他污水处理费安排的支出</t>
  </si>
  <si>
    <t xml:space="preserve">    土地储备专项债券收入安排的支出</t>
  </si>
  <si>
    <t xml:space="preserve">      其他土地储备专项债券收入安排的支出</t>
  </si>
  <si>
    <t xml:space="preserve">    棚户区改造专项债券收入安排的支出</t>
  </si>
  <si>
    <t xml:space="preserve">      棚户区改造专项债券收入安排的支出</t>
  </si>
  <si>
    <r>
      <rPr>
        <sz val="11"/>
        <color indexed="8"/>
        <rFont val="宋体"/>
        <family val="0"/>
      </rPr>
      <t xml:space="preserve">      </t>
    </r>
    <r>
      <rPr>
        <sz val="11"/>
        <color indexed="10"/>
        <rFont val="宋体"/>
        <family val="0"/>
      </rPr>
      <t>其他棚户区改造专项债券收入安排的支出</t>
    </r>
  </si>
  <si>
    <t xml:space="preserve">    城市基础设施配套费对应专项债务收入安排的支出</t>
  </si>
  <si>
    <t xml:space="preserve">      其他城市基础设施配套费对应专项债务收入安排的支出</t>
  </si>
  <si>
    <t xml:space="preserve">    污水处理费对应专项债务收入安排的支出</t>
  </si>
  <si>
    <t xml:space="preserve">      其他污水处理费对应专项债务收入安排的支出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</si>
  <si>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</si>
  <si>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</si>
  <si>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</si>
  <si>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</si>
  <si>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</si>
  <si>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</si>
  <si>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</si>
  <si>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</si>
  <si>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南水北调工程建设</t>
  </si>
  <si>
    <t xml:space="preserve">      三峡工程后续工作</t>
  </si>
  <si>
    <t xml:space="preserve">      地方重大水利工程建设</t>
  </si>
  <si>
    <t xml:space="preserve">      其他重大水利工程建设基金支出</t>
  </si>
  <si>
    <t xml:space="preserve">    大中型水库库区基金对应专项债务收入安排的支出</t>
  </si>
  <si>
    <t xml:space="preserve">      其他大中型水库库区基金对应专项债务收入支出</t>
  </si>
  <si>
    <t xml:space="preserve">    国家重大水利工程建设基金对应专项债务收入安排的支出</t>
  </si>
  <si>
    <t xml:space="preserve">      其他重大水利工程建设基金对应专项债务收入支出</t>
  </si>
  <si>
    <t xml:space="preserve">    海南省高等级公路车辆通行附加费安排的支出</t>
  </si>
  <si>
    <t xml:space="preserve">      公路建设</t>
  </si>
  <si>
    <t xml:space="preserve">      公路养护</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</si>
  <si>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</si>
  <si>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</si>
  <si>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</si>
  <si>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</si>
  <si>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</si>
  <si>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</si>
  <si>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</si>
  <si>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港口设施</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</si>
  <si>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</si>
  <si>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</si>
  <si>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</si>
  <si>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</si>
  <si>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</si>
  <si>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</si>
  <si>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</si>
  <si>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</si>
  <si>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</si>
  <si>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</si>
  <si>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</si>
  <si>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</si>
  <si>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</si>
  <si>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</si>
  <si>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</si>
  <si>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</si>
  <si>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</si>
  <si>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</si>
  <si>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</si>
  <si>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</si>
  <si>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</si>
  <si>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</si>
  <si>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</si>
  <si>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</si>
  <si>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</si>
  <si>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</si>
  <si>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</si>
  <si>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</si>
  <si>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t>
  </si>
  <si>
    <t xml:space="preserve">      其他海南省高等级公路车辆通行附加费对应专项债务收入安排的支出</t>
  </si>
  <si>
    <t xml:space="preserve">    政府收费公路专项债券收入安排的支出</t>
  </si>
  <si>
    <t xml:space="preserve">      其他政府收费公路专项债券收入安排的支出</t>
  </si>
  <si>
    <t xml:space="preserve">    车辆通行费对应专项债务收入安排的支出</t>
  </si>
  <si>
    <t xml:space="preserve">    港口建设费对应专项债务收入安排的支出</t>
  </si>
  <si>
    <t xml:space="preserve">      其他港口建设费对应专项债务收入安排的支出</t>
  </si>
  <si>
    <t xml:space="preserve">    农网还贷资金支出</t>
  </si>
  <si>
    <t xml:space="preserve">      地方农网还贷资金支出</t>
  </si>
  <si>
    <t xml:space="preserve">      其他农网还贷资金支出</t>
  </si>
  <si>
    <t xml:space="preserve">    其他政府性基金安排的支出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</si>
  <si>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</si>
  <si>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</si>
  <si>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</si>
  <si>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</si>
  <si>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</si>
  <si>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</si>
  <si>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</si>
  <si>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</si>
  <si>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</si>
  <si>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</si>
  <si>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</si>
  <si>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</si>
  <si>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</si>
  <si>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</si>
  <si>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</si>
  <si>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</si>
  <si>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</si>
  <si>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</si>
  <si>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用于城乡医疗救助的的彩票公益金支出</t>
  </si>
  <si>
    <t xml:space="preserve">      用于其他社会公益事业的彩票公益金支出</t>
  </si>
  <si>
    <t xml:space="preserve">      海南省高等级公路车辆通行附加费债务付息支出</t>
  </si>
  <si>
    <t xml:space="preserve">      港口建设费债务付息支出</t>
  </si>
  <si>
    <t xml:space="preserve">      ……</t>
  </si>
  <si>
    <t xml:space="preserve">      棚户区改造专项债券付息支出</t>
  </si>
  <si>
    <t xml:space="preserve">      其他地方自行试点项目收益专项债券付息支出</t>
  </si>
  <si>
    <t xml:space="preserve">      其他政府性基金债务付息支出</t>
  </si>
  <si>
    <t xml:space="preserve">      海南省高等级公路车辆通行附加费债务发行费用支出</t>
  </si>
  <si>
    <t xml:space="preserve">      港口建设费债务发行费用支出</t>
  </si>
  <si>
    <t xml:space="preserve">      其他地方自行试点项目收益专项债务发行费用支出</t>
  </si>
  <si>
    <t xml:space="preserve">      其他政府性基金债务发行费用支出</t>
  </si>
  <si>
    <t>表十二</t>
  </si>
  <si>
    <t>吉县2020年政府性基金预算支出分经济科目表</t>
  </si>
  <si>
    <t xml:space="preserve">  拆迁补偿</t>
  </si>
  <si>
    <t>表十三</t>
  </si>
  <si>
    <t>吉县2020年政府性基金转移支付预算表</t>
  </si>
  <si>
    <t>一、文化旅游体育与传媒支出</t>
  </si>
  <si>
    <t xml:space="preserve">    国家电影事业发展专项资金安排的支出</t>
  </si>
  <si>
    <t xml:space="preserve">    旅游发展基金支出</t>
  </si>
  <si>
    <t xml:space="preserve">    国家电影事业发展专项资金对应专项债务收入安排的支出</t>
  </si>
  <si>
    <t xml:space="preserve">    其他政府性基金及对应专项债务收入安排的支出</t>
  </si>
  <si>
    <t>转移支付支出总计</t>
  </si>
  <si>
    <t xml:space="preserve">表十四                                       </t>
  </si>
  <si>
    <t>吉县 2020年国有资本经营预算收入表</t>
  </si>
  <si>
    <r>
      <t>项</t>
    </r>
    <r>
      <rPr>
        <b/>
        <sz val="11"/>
        <rFont val="宋体"/>
        <family val="0"/>
      </rPr>
      <t xml:space="preserve">        </t>
    </r>
    <r>
      <rPr>
        <b/>
        <sz val="11"/>
        <rFont val="宋体"/>
        <family val="0"/>
      </rPr>
      <t>目</t>
    </r>
  </si>
  <si>
    <t>一、利润收入</t>
  </si>
  <si>
    <t>二、股利、股息收入</t>
  </si>
  <si>
    <t>三、产权转让收入</t>
  </si>
  <si>
    <t>四、清算收入</t>
  </si>
  <si>
    <t>五、其他国有资本经营预算收入</t>
  </si>
  <si>
    <t>收 入 合 计</t>
  </si>
  <si>
    <t>国有资本经营预算转移支付收入</t>
  </si>
  <si>
    <t>上年结转</t>
  </si>
  <si>
    <t>收 入 总 计</t>
  </si>
  <si>
    <t>注: 以上项目以2019年政府收支科目为准。</t>
  </si>
  <si>
    <t>表十五</t>
  </si>
  <si>
    <t>吉县2020年国有资本经营预算支出表</t>
  </si>
  <si>
    <t>栏次</t>
  </si>
  <si>
    <t>一、解决历史遗留问题及改革成本支出</t>
  </si>
  <si>
    <t>二、国有企业资本金注入</t>
  </si>
  <si>
    <t>三、国有企业政策性补贴</t>
  </si>
  <si>
    <t>四、金融国有资本经营预算支出</t>
  </si>
  <si>
    <t>五、其他国有资本经营预算支出</t>
  </si>
  <si>
    <t>支 出 合 计</t>
  </si>
  <si>
    <t>国有资本经营预算转移支付支出</t>
  </si>
  <si>
    <t>国有资本经营预算调出资金</t>
  </si>
  <si>
    <t>结转下年</t>
  </si>
  <si>
    <t>支 出 总 计</t>
  </si>
  <si>
    <t>表十六</t>
  </si>
  <si>
    <t>吉县2020年社会保险基金预算收入表</t>
  </si>
  <si>
    <t>项        目</t>
  </si>
  <si>
    <t>2019年执行数</t>
  </si>
  <si>
    <t>2020年预算为2019年执行%</t>
  </si>
  <si>
    <t>一、保险费收入</t>
  </si>
  <si>
    <t>二、利息收入</t>
  </si>
  <si>
    <t>三、财政补贴收入</t>
  </si>
  <si>
    <t>四、委托投资收益</t>
  </si>
  <si>
    <t>×</t>
  </si>
  <si>
    <t>五、其他收入</t>
  </si>
  <si>
    <t>六、转移收入</t>
  </si>
  <si>
    <t>社保基金收入合计</t>
  </si>
  <si>
    <t xml:space="preserve">  上年结余</t>
  </si>
  <si>
    <t>社保基金收入总计</t>
  </si>
  <si>
    <t>表十七</t>
  </si>
  <si>
    <t>吉县2020年社会保险基金预算支出表</t>
  </si>
  <si>
    <t>为2019年执行数%</t>
  </si>
  <si>
    <t>一、社会保险待遇支出</t>
  </si>
  <si>
    <t>二、其他支出</t>
  </si>
  <si>
    <t>三、转移支出</t>
  </si>
  <si>
    <t>四、中央调剂基金支出（中央专用）</t>
  </si>
  <si>
    <t>五、、中央调剂资金支出（省级专用）</t>
  </si>
  <si>
    <t>社保基金支出合计</t>
  </si>
  <si>
    <t>三、本年收支结余</t>
  </si>
  <si>
    <t>四、年末滚存结余</t>
  </si>
  <si>
    <t>表十八</t>
  </si>
  <si>
    <t>吉县2019年一般债务限额及余额情况表</t>
  </si>
  <si>
    <t>金额</t>
  </si>
  <si>
    <t>2019年度一般债务限额</t>
  </si>
  <si>
    <t>2019年末一般债务余额</t>
  </si>
  <si>
    <t>表十九</t>
  </si>
  <si>
    <t>吉县2019年专项债务限额及余额情况表</t>
  </si>
  <si>
    <t>2019年度专项债务限额</t>
  </si>
  <si>
    <t>2019年末专项债务余额</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</si>
</sst>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_ ;\-#,##0.00;;"/>
    <numFmt numFmtId="178" formatCode="0.00_);[Red]\(0.00\)"/>
    <numFmt numFmtId="179" formatCode=";;"/>
    <numFmt numFmtId="180" formatCode="0.00_ "/>
    <numFmt numFmtId="181" formatCode="0_ "/>
    <numFmt numFmtId="182" formatCode="0.0_ "/>
  </numFmts>
  <fonts count="63">
    <font>
      <sz val="12"/>
      <name val="宋体"/>
      <family val="0"/>
    </font>
    <font>
      <sz val="12"/>
      <name val="楷体_GB2312"/>
      <family val="3"/>
    </font>
    <font>
      <b/>
      <sz val="16"/>
      <name val="华文中宋"/>
      <family val="0"/>
    </font>
    <font>
      <b/>
      <sz val="11"/>
      <name val="宋体"/>
      <family val="0"/>
    </font>
    <font>
      <b/>
      <sz val="11"/>
      <name val="楷体_GB2312"/>
      <family val="3"/>
    </font>
    <font>
      <sz val="11"/>
      <name val="宋体"/>
      <family val="0"/>
    </font>
    <font>
      <sz val="11"/>
      <name val="楷体_GB2312"/>
      <family val="3"/>
    </font>
    <font>
      <b/>
      <sz val="16"/>
      <color indexed="8"/>
      <name val="华文中宋"/>
      <family val="0"/>
    </font>
    <font>
      <sz val="12"/>
      <color indexed="8"/>
      <name val="宋体"/>
      <family val="0"/>
    </font>
    <font>
      <sz val="12"/>
      <color indexed="8"/>
      <name val="Arial Narrow"/>
      <family val="2"/>
    </font>
    <font>
      <sz val="12"/>
      <color indexed="8"/>
      <name val="楷体_GB2312"/>
      <family val="3"/>
    </font>
    <font>
      <b/>
      <sz val="11"/>
      <color indexed="8"/>
      <name val="宋体"/>
      <family val="0"/>
    </font>
    <font>
      <sz val="11"/>
      <color indexed="8"/>
      <name val="宋体"/>
      <family val="0"/>
    </font>
    <font>
      <b/>
      <sz val="16"/>
      <name val="华文宋体"/>
      <family val="0"/>
    </font>
    <font>
      <sz val="10"/>
      <name val="宋体"/>
      <family val="0"/>
    </font>
    <font>
      <sz val="12"/>
      <name val="黑体"/>
      <family val="3"/>
    </font>
    <font>
      <b/>
      <sz val="16"/>
      <name val="黑体"/>
      <family val="3"/>
    </font>
    <font>
      <b/>
      <sz val="12"/>
      <name val="宋体"/>
      <family val="0"/>
    </font>
    <font>
      <sz val="11"/>
      <color indexed="10"/>
      <name val="宋体"/>
      <family val="0"/>
    </font>
    <font>
      <sz val="9"/>
      <name val="宋体"/>
      <family val="0"/>
    </font>
    <font>
      <b/>
      <sz val="9"/>
      <name val="宋体"/>
      <family val="0"/>
    </font>
    <font>
      <b/>
      <sz val="18"/>
      <name val="黑体"/>
      <family val="3"/>
    </font>
    <font>
      <sz val="12"/>
      <color indexed="10"/>
      <name val="宋体"/>
      <family val="0"/>
    </font>
    <font>
      <sz val="16"/>
      <name val="方正隶书简体"/>
      <family val="0"/>
    </font>
    <font>
      <sz val="12"/>
      <name val="Times New Roman"/>
      <family val="1"/>
    </font>
    <font>
      <b/>
      <sz val="20"/>
      <name val="方正大标宋简体"/>
      <family val="4"/>
    </font>
    <font>
      <b/>
      <sz val="12"/>
      <name val="华文中宋"/>
      <family val="0"/>
    </font>
    <font>
      <b/>
      <sz val="12"/>
      <name val="楷体_GB2312"/>
      <family val="3"/>
    </font>
    <font>
      <sz val="12"/>
      <name val="方正隶书简体"/>
      <family val="0"/>
    </font>
    <font>
      <sz val="14"/>
      <name val="隶书"/>
      <family val="3"/>
    </font>
    <font>
      <b/>
      <sz val="11"/>
      <color indexed="53"/>
      <name val="宋体"/>
      <family val="0"/>
    </font>
    <font>
      <sz val="11"/>
      <color indexed="42"/>
      <name val="宋体"/>
      <family val="0"/>
    </font>
    <font>
      <sz val="11"/>
      <color indexed="16"/>
      <name val="宋体"/>
      <family val="0"/>
    </font>
    <font>
      <sz val="11"/>
      <color indexed="62"/>
      <name val="宋体"/>
      <family val="0"/>
    </font>
    <font>
      <b/>
      <sz val="18"/>
      <color indexed="62"/>
      <name val="宋体"/>
      <family val="0"/>
    </font>
    <font>
      <sz val="11"/>
      <color indexed="19"/>
      <name val="宋体"/>
      <family val="0"/>
    </font>
    <font>
      <sz val="11"/>
      <color indexed="53"/>
      <name val="宋体"/>
      <family val="0"/>
    </font>
    <font>
      <b/>
      <sz val="11"/>
      <color indexed="62"/>
      <name val="宋体"/>
      <family val="0"/>
    </font>
    <font>
      <u val="single"/>
      <sz val="11"/>
      <color indexed="12"/>
      <name val="宋体"/>
      <family val="0"/>
    </font>
    <font>
      <b/>
      <sz val="15"/>
      <color indexed="62"/>
      <name val="宋体"/>
      <family val="0"/>
    </font>
    <font>
      <sz val="11"/>
      <color indexed="17"/>
      <name val="宋体"/>
      <family val="0"/>
    </font>
    <font>
      <b/>
      <sz val="11"/>
      <color indexed="9"/>
      <name val="宋体"/>
      <family val="0"/>
    </font>
    <font>
      <b/>
      <sz val="13"/>
      <color indexed="62"/>
      <name val="宋体"/>
      <family val="0"/>
    </font>
    <font>
      <sz val="11"/>
      <color indexed="20"/>
      <name val="宋体"/>
      <family val="0"/>
    </font>
    <font>
      <i/>
      <sz val="11"/>
      <color indexed="23"/>
      <name val="宋体"/>
      <family val="0"/>
    </font>
    <font>
      <u val="single"/>
      <sz val="11"/>
      <color indexed="20"/>
      <name val="宋体"/>
      <family val="0"/>
    </font>
    <font>
      <sz val="10"/>
      <name val="Arial"/>
      <family val="2"/>
    </font>
    <font>
      <b/>
      <sz val="18"/>
      <color indexed="54"/>
      <name val="宋体"/>
      <family val="0"/>
    </font>
    <font>
      <b/>
      <sz val="11"/>
      <color indexed="63"/>
      <name val="宋体"/>
      <family val="0"/>
    </font>
    <font>
      <b/>
      <sz val="14"/>
      <name val="宋体"/>
      <family val="0"/>
    </font>
    <font>
      <b/>
      <sz val="11"/>
      <name val="Calibri"/>
      <family val="0"/>
    </font>
    <font>
      <sz val="11"/>
      <name val="Calibri"/>
      <family val="0"/>
    </font>
    <font>
      <sz val="10"/>
      <name val="Calibri"/>
      <family val="0"/>
    </font>
    <font>
      <sz val="12"/>
      <name val="Calibri"/>
      <family val="0"/>
    </font>
    <font>
      <b/>
      <sz val="12"/>
      <name val="Calibri"/>
      <family val="0"/>
    </font>
    <font>
      <sz val="9"/>
      <name val="Calibri"/>
      <family val="0"/>
    </font>
    <font>
      <sz val="12"/>
      <color indexed="8"/>
      <name val="Calibri"/>
      <family val="0"/>
    </font>
    <font>
      <sz val="11"/>
      <color indexed="10"/>
      <name val="Calibri"/>
      <family val="0"/>
    </font>
    <font>
      <sz val="11"/>
      <color indexed="8"/>
      <name val="Calibri"/>
      <family val="0"/>
    </font>
    <font>
      <sz val="11"/>
      <color rgb="FFFF0000"/>
      <name val="宋体"/>
      <family val="0"/>
    </font>
    <font>
      <sz val="11"/>
      <color theme="1"/>
      <name val="宋体"/>
      <family val="0"/>
    </font>
    <font>
      <b/>
      <sz val="11"/>
      <color theme="1"/>
      <name val="宋体"/>
      <family val="0"/>
    </font>
    <font>
      <b/>
      <sz val="8"/>
      <name val="宋体"/>
      <family val="2"/>
    </font>
  </fonts>
  <fills count="21">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63"/>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54"/>
        <bgColor indexed="64"/>
      </patternFill>
    </fill>
    <fill>
      <patternFill patternType="solid">
        <fgColor indexed="27"/>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
      <patternFill patternType="solid">
        <fgColor indexed="13"/>
        <bgColor indexed="64"/>
      </patternFill>
    </fill>
    <fill>
      <patternFill patternType="solid">
        <fgColor theme="0"/>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54"/>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54"/>
      </top>
      <bottom style="double">
        <color indexed="54"/>
      </bottom>
    </border>
    <border>
      <left style="thin"/>
      <right style="thin"/>
      <top style="thin"/>
      <bottom style="thin"/>
    </border>
    <border>
      <left>
        <color indexed="63"/>
      </left>
      <right>
        <color indexed="63"/>
      </right>
      <top>
        <color indexed="63"/>
      </top>
      <bottom style="thin">
        <color indexed="8"/>
      </bottom>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top style="thin"/>
      <bottom style="thin"/>
    </border>
    <border>
      <left>
        <color indexed="63"/>
      </left>
      <right style="thin"/>
      <top style="thin"/>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style="thin"/>
    </border>
    <border>
      <left style="thin">
        <color indexed="8"/>
      </left>
      <right style="thin">
        <color indexed="8"/>
      </right>
      <top>
        <color indexed="63"/>
      </top>
      <bottom style="thin">
        <color indexed="8"/>
      </bottom>
    </border>
    <border>
      <left>
        <color indexed="63"/>
      </left>
      <right>
        <color indexed="63"/>
      </right>
      <top style="thin"/>
      <bottom>
        <color indexed="63"/>
      </bottom>
    </border>
    <border>
      <left>
        <color indexed="63"/>
      </left>
      <right style="thin">
        <color indexed="8"/>
      </right>
      <top style="thin">
        <color indexed="8"/>
      </top>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style="thin"/>
      <top/>
      <bottom style="thin"/>
    </border>
    <border>
      <left style="thin"/>
      <right style="thin"/>
      <top style="thin"/>
      <bottom/>
    </border>
    <border>
      <left style="thin"/>
      <right/>
      <top style="thin"/>
      <bottom style="thin"/>
    </border>
    <border>
      <left/>
      <right style="thin"/>
      <top style="thin"/>
      <bottom style="thin"/>
    </border>
    <border>
      <left/>
      <right/>
      <top/>
      <bottom style="thin"/>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12" fillId="0" borderId="0" applyFont="0" applyFill="0" applyBorder="0" applyAlignment="0" applyProtection="0"/>
    <xf numFmtId="0" fontId="12" fillId="2" borderId="0" applyNumberFormat="0" applyBorder="0" applyAlignment="0" applyProtection="0"/>
    <xf numFmtId="0" fontId="33" fillId="3" borderId="1" applyNumberFormat="0" applyAlignment="0" applyProtection="0"/>
    <xf numFmtId="44" fontId="12" fillId="0" borderId="0" applyFont="0" applyFill="0" applyBorder="0" applyAlignment="0" applyProtection="0"/>
    <xf numFmtId="41" fontId="12" fillId="0" borderId="0" applyFont="0" applyFill="0" applyBorder="0" applyAlignment="0" applyProtection="0"/>
    <xf numFmtId="0" fontId="12" fillId="4" borderId="0" applyNumberFormat="0" applyBorder="0" applyAlignment="0" applyProtection="0"/>
    <xf numFmtId="0" fontId="32" fillId="5" borderId="0" applyNumberFormat="0" applyBorder="0" applyAlignment="0" applyProtection="0"/>
    <xf numFmtId="43" fontId="12" fillId="0" borderId="0" applyFont="0" applyFill="0" applyBorder="0" applyAlignment="0" applyProtection="0"/>
    <xf numFmtId="0" fontId="31" fillId="6" borderId="0" applyNumberFormat="0" applyBorder="0" applyAlignment="0" applyProtection="0"/>
    <xf numFmtId="0" fontId="24" fillId="0" borderId="0">
      <alignment/>
      <protection/>
    </xf>
    <xf numFmtId="0" fontId="38" fillId="0" borderId="0" applyNumberFormat="0" applyFill="0" applyBorder="0" applyAlignment="0" applyProtection="0"/>
    <xf numFmtId="0" fontId="43" fillId="5" borderId="0" applyNumberFormat="0" applyBorder="0" applyAlignment="0" applyProtection="0"/>
    <xf numFmtId="9" fontId="12" fillId="0" borderId="0" applyFont="0" applyFill="0" applyBorder="0" applyAlignment="0" applyProtection="0"/>
    <xf numFmtId="0" fontId="45" fillId="0" borderId="0" applyNumberFormat="0" applyFill="0" applyBorder="0" applyAlignment="0" applyProtection="0"/>
    <xf numFmtId="9" fontId="0" fillId="0" borderId="0" applyFont="0" applyFill="0" applyBorder="0" applyAlignment="0" applyProtection="0"/>
    <xf numFmtId="0" fontId="12" fillId="2" borderId="2" applyNumberFormat="0" applyFont="0" applyAlignment="0" applyProtection="0"/>
    <xf numFmtId="0" fontId="31" fillId="7" borderId="0" applyNumberFormat="0" applyBorder="0" applyAlignment="0" applyProtection="0"/>
    <xf numFmtId="0" fontId="37" fillId="0" borderId="0" applyNumberFormat="0" applyFill="0" applyBorder="0" applyAlignment="0" applyProtection="0"/>
    <xf numFmtId="0" fontId="18" fillId="0" borderId="0" applyNumberFormat="0" applyFill="0" applyBorder="0" applyAlignment="0" applyProtection="0"/>
    <xf numFmtId="0" fontId="46" fillId="0" borderId="0">
      <alignment/>
      <protection/>
    </xf>
    <xf numFmtId="0" fontId="34" fillId="0" borderId="0" applyNumberFormat="0" applyFill="0" applyBorder="0" applyAlignment="0" applyProtection="0"/>
    <xf numFmtId="0" fontId="44" fillId="0" borderId="0" applyNumberFormat="0" applyFill="0" applyBorder="0" applyAlignment="0" applyProtection="0"/>
    <xf numFmtId="0" fontId="39" fillId="0" borderId="3" applyNumberFormat="0" applyFill="0" applyAlignment="0" applyProtection="0"/>
    <xf numFmtId="0" fontId="47" fillId="0" borderId="0" applyNumberFormat="0" applyFill="0" applyBorder="0" applyAlignment="0" applyProtection="0"/>
    <xf numFmtId="0" fontId="42" fillId="0" borderId="3" applyNumberFormat="0" applyFill="0" applyAlignment="0" applyProtection="0"/>
    <xf numFmtId="0" fontId="32" fillId="8" borderId="0" applyNumberFormat="0" applyBorder="0" applyAlignment="0" applyProtection="0"/>
    <xf numFmtId="0" fontId="31" fillId="6" borderId="0" applyNumberFormat="0" applyBorder="0" applyAlignment="0" applyProtection="0"/>
    <xf numFmtId="0" fontId="37" fillId="0" borderId="4" applyNumberFormat="0" applyFill="0" applyAlignment="0" applyProtection="0"/>
    <xf numFmtId="0" fontId="31" fillId="6" borderId="0" applyNumberFormat="0" applyBorder="0" applyAlignment="0" applyProtection="0"/>
    <xf numFmtId="0" fontId="48" fillId="9" borderId="5" applyNumberFormat="0" applyAlignment="0" applyProtection="0"/>
    <xf numFmtId="0" fontId="30" fillId="9" borderId="1" applyNumberFormat="0" applyAlignment="0" applyProtection="0"/>
    <xf numFmtId="0" fontId="41" fillId="10" borderId="6" applyNumberFormat="0" applyAlignment="0" applyProtection="0"/>
    <xf numFmtId="0" fontId="12" fillId="2" borderId="0" applyNumberFormat="0" applyBorder="0" applyAlignment="0" applyProtection="0"/>
    <xf numFmtId="0" fontId="31" fillId="11" borderId="0" applyNumberFormat="0" applyBorder="0" applyAlignment="0" applyProtection="0"/>
    <xf numFmtId="0" fontId="36" fillId="0" borderId="7" applyNumberFormat="0" applyFill="0" applyAlignment="0" applyProtection="0"/>
    <xf numFmtId="0" fontId="11" fillId="0" borderId="8" applyNumberFormat="0" applyFill="0" applyAlignment="0" applyProtection="0"/>
    <xf numFmtId="0" fontId="40" fillId="4" borderId="0" applyNumberFormat="0" applyBorder="0" applyAlignment="0" applyProtection="0"/>
    <xf numFmtId="0" fontId="35" fillId="12" borderId="0" applyNumberFormat="0" applyBorder="0" applyAlignment="0" applyProtection="0"/>
    <xf numFmtId="0" fontId="0" fillId="0" borderId="0">
      <alignment vertical="center"/>
      <protection/>
    </xf>
    <xf numFmtId="0" fontId="31" fillId="13" borderId="0" applyNumberFormat="0" applyBorder="0" applyAlignment="0" applyProtection="0"/>
    <xf numFmtId="0" fontId="43" fillId="5"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31" fillId="16" borderId="0" applyNumberFormat="0" applyBorder="0" applyAlignment="0" applyProtection="0"/>
    <xf numFmtId="0" fontId="0" fillId="0" borderId="0">
      <alignment/>
      <protection/>
    </xf>
    <xf numFmtId="0" fontId="31" fillId="13" borderId="0" applyNumberFormat="0" applyBorder="0" applyAlignment="0" applyProtection="0"/>
    <xf numFmtId="0" fontId="12" fillId="15" borderId="0" applyNumberFormat="0" applyBorder="0" applyAlignment="0" applyProtection="0"/>
    <xf numFmtId="0" fontId="12" fillId="6" borderId="0" applyNumberFormat="0" applyBorder="0" applyAlignment="0" applyProtection="0"/>
    <xf numFmtId="0" fontId="31" fillId="17" borderId="0" applyNumberFormat="0" applyBorder="0" applyAlignment="0" applyProtection="0"/>
    <xf numFmtId="0" fontId="0" fillId="0" borderId="0">
      <alignment vertical="center"/>
      <protection/>
    </xf>
    <xf numFmtId="0" fontId="12" fillId="15" borderId="0" applyNumberFormat="0" applyBorder="0" applyAlignment="0" applyProtection="0"/>
    <xf numFmtId="0" fontId="31" fillId="18" borderId="0" applyNumberFormat="0" applyBorder="0" applyAlignment="0" applyProtection="0"/>
    <xf numFmtId="0" fontId="31" fillId="7" borderId="0" applyNumberFormat="0" applyBorder="0" applyAlignment="0" applyProtection="0"/>
    <xf numFmtId="0" fontId="19" fillId="0" borderId="0">
      <alignment/>
      <protection/>
    </xf>
    <xf numFmtId="0" fontId="12" fillId="3" borderId="0" applyNumberFormat="0" applyBorder="0" applyAlignment="0" applyProtection="0"/>
    <xf numFmtId="0" fontId="31"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19" fillId="0" borderId="0">
      <alignment vertical="center"/>
      <protection/>
    </xf>
    <xf numFmtId="0" fontId="0" fillId="0" borderId="0">
      <alignment/>
      <protection/>
    </xf>
  </cellStyleXfs>
  <cellXfs count="289">
    <xf numFmtId="0" fontId="0" fillId="0" borderId="0" xfId="0" applyAlignment="1">
      <alignment/>
    </xf>
    <xf numFmtId="0" fontId="1" fillId="0" borderId="0" xfId="0" applyFont="1" applyAlignment="1">
      <alignment/>
    </xf>
    <xf numFmtId="0" fontId="2" fillId="0" borderId="0" xfId="0" applyFont="1" applyAlignment="1">
      <alignment horizontal="center"/>
    </xf>
    <xf numFmtId="0" fontId="1" fillId="0" borderId="0" xfId="0" applyFont="1" applyAlignment="1">
      <alignment horizontal="right"/>
    </xf>
    <xf numFmtId="0" fontId="3" fillId="0" borderId="9" xfId="0" applyFont="1" applyBorder="1" applyAlignment="1">
      <alignment horizontal="center" vertical="center" wrapText="1"/>
    </xf>
    <xf numFmtId="0" fontId="4" fillId="0" borderId="9" xfId="0" applyFont="1" applyBorder="1" applyAlignment="1">
      <alignment horizontal="center" vertical="center" wrapText="1"/>
    </xf>
    <xf numFmtId="0" fontId="5" fillId="0" borderId="9" xfId="0" applyFont="1" applyBorder="1" applyAlignment="1">
      <alignment/>
    </xf>
    <xf numFmtId="0" fontId="5" fillId="0" borderId="9" xfId="0" applyFont="1" applyBorder="1" applyAlignment="1">
      <alignment/>
    </xf>
    <xf numFmtId="0" fontId="5" fillId="0" borderId="0" xfId="0" applyFont="1" applyAlignment="1">
      <alignment/>
    </xf>
    <xf numFmtId="0" fontId="6" fillId="0" borderId="0" xfId="0" applyFont="1" applyAlignment="1">
      <alignment horizontal="right"/>
    </xf>
    <xf numFmtId="0" fontId="0" fillId="0" borderId="0" xfId="79" applyAlignment="1">
      <alignment horizontal="center" wrapText="1"/>
      <protection/>
    </xf>
    <xf numFmtId="0" fontId="0" fillId="0" borderId="0" xfId="79">
      <alignment/>
      <protection/>
    </xf>
    <xf numFmtId="0" fontId="1" fillId="0" borderId="0" xfId="79" applyFont="1">
      <alignment/>
      <protection/>
    </xf>
    <xf numFmtId="0" fontId="7" fillId="9" borderId="0" xfId="79" applyNumberFormat="1" applyFont="1" applyFill="1" applyBorder="1" applyAlignment="1" applyProtection="1">
      <alignment horizontal="center" vertical="center"/>
      <protection/>
    </xf>
    <xf numFmtId="0" fontId="8" fillId="9" borderId="10" xfId="79" applyNumberFormat="1" applyFont="1" applyFill="1" applyBorder="1" applyAlignment="1" applyProtection="1">
      <alignment vertical="center"/>
      <protection/>
    </xf>
    <xf numFmtId="0" fontId="9" fillId="9" borderId="10" xfId="79" applyNumberFormat="1" applyFont="1" applyFill="1" applyBorder="1" applyAlignment="1" applyProtection="1">
      <alignment vertical="center"/>
      <protection/>
    </xf>
    <xf numFmtId="0" fontId="9" fillId="9" borderId="0" xfId="79" applyNumberFormat="1" applyFont="1" applyFill="1" applyBorder="1" applyAlignment="1" applyProtection="1">
      <alignment vertical="center"/>
      <protection/>
    </xf>
    <xf numFmtId="0" fontId="10" fillId="9" borderId="11" xfId="79" applyNumberFormat="1" applyFont="1" applyFill="1" applyBorder="1" applyAlignment="1" applyProtection="1">
      <alignment horizontal="right" vertical="center"/>
      <protection/>
    </xf>
    <xf numFmtId="0" fontId="11" fillId="9" borderId="12" xfId="79" applyNumberFormat="1" applyFont="1" applyFill="1" applyBorder="1" applyAlignment="1" applyProtection="1">
      <alignment horizontal="center" vertical="center" wrapText="1"/>
      <protection/>
    </xf>
    <xf numFmtId="0" fontId="11" fillId="9" borderId="13" xfId="79" applyNumberFormat="1" applyFont="1" applyFill="1" applyBorder="1" applyAlignment="1" applyProtection="1">
      <alignment horizontal="center" vertical="center" wrapText="1"/>
      <protection/>
    </xf>
    <xf numFmtId="0" fontId="11" fillId="9" borderId="9" xfId="79" applyNumberFormat="1" applyFont="1" applyFill="1" applyBorder="1" applyAlignment="1" applyProtection="1">
      <alignment horizontal="center" vertical="center" wrapText="1"/>
      <protection/>
    </xf>
    <xf numFmtId="0" fontId="12" fillId="9" borderId="12" xfId="79" applyNumberFormat="1" applyFont="1" applyFill="1" applyBorder="1" applyAlignment="1" applyProtection="1">
      <alignment horizontal="left" vertical="center"/>
      <protection/>
    </xf>
    <xf numFmtId="0" fontId="12" fillId="9" borderId="12" xfId="79" applyNumberFormat="1" applyFont="1" applyFill="1" applyBorder="1" applyAlignment="1" applyProtection="1">
      <alignment horizontal="right" vertical="center" wrapText="1"/>
      <protection/>
    </xf>
    <xf numFmtId="176" fontId="12" fillId="0" borderId="13" xfId="79" applyNumberFormat="1" applyFont="1" applyFill="1" applyBorder="1" applyAlignment="1" applyProtection="1">
      <alignment horizontal="right" vertical="center" wrapText="1"/>
      <protection/>
    </xf>
    <xf numFmtId="176" fontId="12" fillId="0" borderId="9" xfId="79" applyNumberFormat="1" applyFont="1" applyFill="1" applyBorder="1" applyAlignment="1" applyProtection="1">
      <alignment horizontal="right" vertical="center" wrapText="1"/>
      <protection/>
    </xf>
    <xf numFmtId="177" fontId="12" fillId="0" borderId="14" xfId="79" applyNumberFormat="1" applyFont="1" applyFill="1" applyBorder="1" applyAlignment="1" applyProtection="1">
      <alignment horizontal="right" vertical="center" wrapText="1"/>
      <protection/>
    </xf>
    <xf numFmtId="177" fontId="12" fillId="0" borderId="15" xfId="79" applyNumberFormat="1" applyFont="1" applyFill="1" applyBorder="1" applyAlignment="1" applyProtection="1">
      <alignment horizontal="right" vertical="center" wrapText="1"/>
      <protection/>
    </xf>
    <xf numFmtId="0" fontId="12" fillId="9" borderId="12" xfId="79" applyNumberFormat="1" applyFont="1" applyFill="1" applyBorder="1" applyAlignment="1" applyProtection="1">
      <alignment vertical="center"/>
      <protection/>
    </xf>
    <xf numFmtId="177" fontId="12" fillId="0" borderId="16" xfId="79" applyNumberFormat="1" applyFont="1" applyFill="1" applyBorder="1" applyAlignment="1" applyProtection="1">
      <alignment horizontal="right" vertical="center" wrapText="1"/>
      <protection/>
    </xf>
    <xf numFmtId="177" fontId="12" fillId="0" borderId="17" xfId="79" applyNumberFormat="1" applyFont="1" applyFill="1" applyBorder="1" applyAlignment="1" applyProtection="1">
      <alignment horizontal="right" vertical="center" wrapText="1"/>
      <protection/>
    </xf>
    <xf numFmtId="0" fontId="12" fillId="9" borderId="18" xfId="79" applyNumberFormat="1" applyFont="1" applyFill="1" applyBorder="1" applyAlignment="1" applyProtection="1">
      <alignment horizontal="left" vertical="center"/>
      <protection/>
    </xf>
    <xf numFmtId="0" fontId="12" fillId="9" borderId="18" xfId="79" applyNumberFormat="1" applyFont="1" applyFill="1" applyBorder="1" applyAlignment="1" applyProtection="1">
      <alignment horizontal="right" vertical="center" wrapText="1"/>
      <protection/>
    </xf>
    <xf numFmtId="49" fontId="12" fillId="0" borderId="13" xfId="79" applyNumberFormat="1" applyFont="1" applyFill="1" applyBorder="1" applyAlignment="1" applyProtection="1">
      <alignment horizontal="right" vertical="center" wrapText="1"/>
      <protection/>
    </xf>
    <xf numFmtId="0" fontId="5" fillId="0" borderId="0" xfId="79" applyNumberFormat="1" applyFont="1" applyFill="1" applyBorder="1" applyAlignment="1" applyProtection="1">
      <alignment/>
      <protection/>
    </xf>
    <xf numFmtId="0" fontId="12" fillId="0" borderId="0" xfId="79" applyNumberFormat="1" applyFont="1" applyFill="1" applyBorder="1" applyAlignment="1" applyProtection="1">
      <alignment vertical="center"/>
      <protection/>
    </xf>
    <xf numFmtId="0" fontId="12" fillId="9" borderId="19" xfId="79" applyNumberFormat="1" applyFont="1" applyFill="1" applyBorder="1" applyAlignment="1" applyProtection="1">
      <alignment horizontal="right" vertical="center"/>
      <protection/>
    </xf>
    <xf numFmtId="0" fontId="11" fillId="9" borderId="14" xfId="79" applyNumberFormat="1" applyFont="1" applyFill="1" applyBorder="1" applyAlignment="1" applyProtection="1">
      <alignment horizontal="center" wrapText="1"/>
      <protection/>
    </xf>
    <xf numFmtId="178" fontId="12" fillId="0" borderId="9" xfId="79" applyNumberFormat="1" applyFont="1" applyFill="1" applyBorder="1" applyAlignment="1" applyProtection="1">
      <alignment horizontal="right" vertical="center" wrapText="1"/>
      <protection/>
    </xf>
    <xf numFmtId="177" fontId="12" fillId="0" borderId="20" xfId="79" applyNumberFormat="1" applyFont="1" applyFill="1" applyBorder="1" applyAlignment="1" applyProtection="1">
      <alignment horizontal="right" vertical="center" wrapText="1"/>
      <protection/>
    </xf>
    <xf numFmtId="0" fontId="11" fillId="9" borderId="18" xfId="79" applyNumberFormat="1" applyFont="1" applyFill="1" applyBorder="1" applyAlignment="1" applyProtection="1">
      <alignment horizontal="left" vertical="center"/>
      <protection/>
    </xf>
    <xf numFmtId="0" fontId="11" fillId="9" borderId="18" xfId="79" applyNumberFormat="1" applyFont="1" applyFill="1" applyBorder="1" applyAlignment="1" applyProtection="1">
      <alignment horizontal="right" vertical="center" wrapText="1"/>
      <protection/>
    </xf>
    <xf numFmtId="176" fontId="11" fillId="0" borderId="13" xfId="79" applyNumberFormat="1" applyFont="1" applyFill="1" applyBorder="1" applyAlignment="1" applyProtection="1">
      <alignment horizontal="right" vertical="center" wrapText="1"/>
      <protection/>
    </xf>
    <xf numFmtId="177" fontId="12" fillId="0" borderId="9" xfId="79" applyNumberFormat="1" applyFont="1" applyFill="1" applyBorder="1" applyAlignment="1" applyProtection="1">
      <alignment horizontal="right" vertical="center" wrapText="1"/>
      <protection/>
    </xf>
    <xf numFmtId="0" fontId="11" fillId="9" borderId="12" xfId="79" applyNumberFormat="1" applyFont="1" applyFill="1" applyBorder="1" applyAlignment="1" applyProtection="1">
      <alignment vertical="center"/>
      <protection/>
    </xf>
    <xf numFmtId="0" fontId="11" fillId="9" borderId="12" xfId="79" applyNumberFormat="1" applyFont="1" applyFill="1" applyBorder="1" applyAlignment="1" applyProtection="1">
      <alignment horizontal="right" vertical="center" wrapText="1"/>
      <protection/>
    </xf>
    <xf numFmtId="0" fontId="5" fillId="0" borderId="0" xfId="79" applyFont="1">
      <alignment/>
      <protection/>
    </xf>
    <xf numFmtId="0" fontId="0" fillId="0" borderId="0" xfId="0" applyFill="1" applyAlignment="1">
      <alignment vertical="center"/>
    </xf>
    <xf numFmtId="0" fontId="0" fillId="0" borderId="0" xfId="0" applyFill="1" applyAlignment="1">
      <alignment/>
    </xf>
    <xf numFmtId="0" fontId="0" fillId="0" borderId="0" xfId="0" applyFill="1" applyAlignment="1">
      <alignment horizontal="center"/>
    </xf>
    <xf numFmtId="0" fontId="1" fillId="0" borderId="0" xfId="0" applyFont="1" applyFill="1" applyAlignment="1">
      <alignment horizontal="left" vertical="center"/>
    </xf>
    <xf numFmtId="0" fontId="13" fillId="0" borderId="0" xfId="0" applyFont="1" applyFill="1" applyAlignment="1">
      <alignment horizontal="center" vertical="center"/>
    </xf>
    <xf numFmtId="0" fontId="5" fillId="0" borderId="0" xfId="0" applyFont="1" applyFill="1" applyAlignment="1">
      <alignment horizontal="center" vertical="center"/>
    </xf>
    <xf numFmtId="0" fontId="0" fillId="0" borderId="0" xfId="0" applyFill="1" applyAlignment="1">
      <alignment horizontal="right" vertical="center"/>
    </xf>
    <xf numFmtId="0" fontId="50" fillId="0" borderId="9" xfId="0" applyFont="1" applyFill="1" applyBorder="1" applyAlignment="1">
      <alignment horizontal="center" vertical="center"/>
    </xf>
    <xf numFmtId="0" fontId="50" fillId="0" borderId="21" xfId="0" applyFont="1" applyFill="1" applyBorder="1" applyAlignment="1">
      <alignment horizontal="center" vertical="center" wrapText="1"/>
    </xf>
    <xf numFmtId="0" fontId="50" fillId="0" borderId="22" xfId="0" applyFont="1" applyFill="1" applyBorder="1" applyAlignment="1">
      <alignment horizontal="center" vertical="center" wrapText="1"/>
    </xf>
    <xf numFmtId="0" fontId="50" fillId="0" borderId="14"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51" fillId="0" borderId="23" xfId="0" applyFont="1" applyFill="1" applyBorder="1" applyAlignment="1">
      <alignment horizontal="center" vertical="center"/>
    </xf>
    <xf numFmtId="0" fontId="51" fillId="0" borderId="24" xfId="0" applyFont="1" applyFill="1" applyBorder="1" applyAlignment="1">
      <alignment horizontal="center" vertical="center"/>
    </xf>
    <xf numFmtId="0" fontId="51" fillId="0" borderId="9" xfId="0" applyFont="1" applyFill="1" applyBorder="1" applyAlignment="1">
      <alignment horizontal="center" vertical="center"/>
    </xf>
    <xf numFmtId="0" fontId="51" fillId="0" borderId="9" xfId="0" applyFont="1" applyFill="1" applyBorder="1" applyAlignment="1">
      <alignment vertical="center" wrapText="1"/>
    </xf>
    <xf numFmtId="0" fontId="51" fillId="0" borderId="9" xfId="0" applyFont="1" applyFill="1" applyBorder="1" applyAlignment="1">
      <alignment vertical="center"/>
    </xf>
    <xf numFmtId="0" fontId="51" fillId="0" borderId="9" xfId="0" applyFont="1" applyFill="1" applyBorder="1" applyAlignment="1">
      <alignment horizontal="left" vertical="center"/>
    </xf>
    <xf numFmtId="0" fontId="0" fillId="0" borderId="0" xfId="0" applyFont="1" applyFill="1" applyAlignment="1">
      <alignment vertical="center"/>
    </xf>
    <xf numFmtId="0" fontId="0" fillId="0" borderId="0" xfId="0" applyFont="1" applyFill="1" applyBorder="1" applyAlignment="1">
      <alignment horizontal="center" vertical="center"/>
    </xf>
    <xf numFmtId="0" fontId="0" fillId="0" borderId="0" xfId="0" applyFont="1" applyFill="1" applyAlignment="1">
      <alignment wrapText="1"/>
    </xf>
    <xf numFmtId="0" fontId="5" fillId="0" borderId="0" xfId="0" applyFont="1" applyFill="1" applyAlignment="1">
      <alignment vertical="center"/>
    </xf>
    <xf numFmtId="0" fontId="6" fillId="0" borderId="0" xfId="0" applyFont="1" applyFill="1" applyAlignment="1">
      <alignment horizontal="right" vertical="center"/>
    </xf>
    <xf numFmtId="0" fontId="50" fillId="0" borderId="25" xfId="0" applyFont="1" applyFill="1" applyBorder="1" applyAlignment="1">
      <alignment horizontal="center" vertical="center" wrapText="1"/>
    </xf>
    <xf numFmtId="0" fontId="51" fillId="0" borderId="9" xfId="0" applyFont="1" applyFill="1" applyBorder="1" applyAlignment="1">
      <alignment/>
    </xf>
    <xf numFmtId="0" fontId="51" fillId="0" borderId="9" xfId="0" applyFont="1" applyFill="1" applyBorder="1" applyAlignment="1">
      <alignment horizontal="center"/>
    </xf>
    <xf numFmtId="0" fontId="51" fillId="0" borderId="9" xfId="0" applyFont="1" applyFill="1" applyBorder="1" applyAlignment="1">
      <alignment horizontal="center"/>
    </xf>
    <xf numFmtId="0" fontId="52" fillId="0" borderId="0" xfId="0" applyFont="1" applyFill="1" applyBorder="1" applyAlignment="1">
      <alignment horizontal="left" vertical="center"/>
    </xf>
    <xf numFmtId="0" fontId="53" fillId="0" borderId="0" xfId="0" applyFont="1" applyFill="1" applyAlignment="1">
      <alignment vertical="center"/>
    </xf>
    <xf numFmtId="0" fontId="3" fillId="0" borderId="0" xfId="0" applyFont="1" applyFill="1" applyAlignment="1">
      <alignment vertical="center"/>
    </xf>
    <xf numFmtId="0" fontId="0" fillId="0" borderId="0" xfId="0" applyFont="1" applyFill="1" applyAlignment="1">
      <alignment/>
    </xf>
    <xf numFmtId="0" fontId="15" fillId="0" borderId="0" xfId="0" applyFont="1" applyFill="1" applyAlignment="1">
      <alignment/>
    </xf>
    <xf numFmtId="0" fontId="16" fillId="0" borderId="0" xfId="0" applyFont="1" applyFill="1" applyAlignment="1">
      <alignment horizontal="center" vertical="center"/>
    </xf>
    <xf numFmtId="0" fontId="0" fillId="0" borderId="0" xfId="0" applyFont="1" applyFill="1" applyAlignment="1">
      <alignment horizontal="right"/>
    </xf>
    <xf numFmtId="0" fontId="17" fillId="0" borderId="25" xfId="0" applyFont="1" applyFill="1" applyBorder="1" applyAlignment="1">
      <alignment horizontal="center" vertical="center"/>
    </xf>
    <xf numFmtId="0" fontId="17" fillId="0" borderId="25" xfId="0" applyFont="1" applyFill="1" applyBorder="1" applyAlignment="1">
      <alignment horizontal="center" vertical="center" wrapText="1"/>
    </xf>
    <xf numFmtId="0" fontId="17" fillId="0" borderId="24" xfId="0" applyFont="1" applyFill="1" applyBorder="1" applyAlignment="1">
      <alignment horizontal="center" vertical="center"/>
    </xf>
    <xf numFmtId="0" fontId="0" fillId="0" borderId="24" xfId="0" applyFont="1" applyFill="1" applyBorder="1" applyAlignment="1">
      <alignment horizontal="center" wrapText="1"/>
    </xf>
    <xf numFmtId="3" fontId="5" fillId="0" borderId="9" xfId="0" applyNumberFormat="1" applyFont="1" applyFill="1" applyBorder="1" applyAlignment="1" applyProtection="1">
      <alignment vertical="center"/>
      <protection/>
    </xf>
    <xf numFmtId="0" fontId="5" fillId="0" borderId="9" xfId="0" applyFont="1" applyFill="1" applyBorder="1" applyAlignment="1">
      <alignment vertical="center"/>
    </xf>
    <xf numFmtId="3" fontId="5" fillId="0" borderId="9" xfId="0" applyNumberFormat="1" applyFont="1" applyFill="1" applyBorder="1" applyAlignment="1" applyProtection="1">
      <alignment horizontal="left" vertical="center"/>
      <protection/>
    </xf>
    <xf numFmtId="3" fontId="18" fillId="0" borderId="9" xfId="0" applyNumberFormat="1" applyFont="1" applyFill="1" applyBorder="1" applyAlignment="1" applyProtection="1">
      <alignment horizontal="left" vertical="center"/>
      <protection/>
    </xf>
    <xf numFmtId="3" fontId="18" fillId="0" borderId="9" xfId="0" applyNumberFormat="1" applyFont="1" applyFill="1" applyBorder="1" applyAlignment="1" applyProtection="1">
      <alignment vertical="center"/>
      <protection/>
    </xf>
    <xf numFmtId="0" fontId="5" fillId="0" borderId="9" xfId="0" applyFont="1" applyFill="1" applyBorder="1" applyAlignment="1">
      <alignment horizontal="left" vertical="center"/>
    </xf>
    <xf numFmtId="0" fontId="18" fillId="0" borderId="9" xfId="0" applyFont="1" applyFill="1" applyBorder="1" applyAlignment="1">
      <alignment horizontal="left" vertical="center"/>
    </xf>
    <xf numFmtId="0" fontId="18" fillId="0" borderId="9" xfId="74" applyFont="1" applyFill="1" applyBorder="1" applyAlignment="1">
      <alignment vertical="center" wrapText="1"/>
      <protection/>
    </xf>
    <xf numFmtId="0" fontId="3" fillId="0" borderId="9" xfId="0" applyFont="1" applyFill="1" applyBorder="1" applyAlignment="1">
      <alignment horizontal="distributed" vertical="center" indent="4"/>
    </xf>
    <xf numFmtId="0" fontId="19" fillId="0" borderId="0" xfId="80">
      <alignment vertical="center"/>
      <protection/>
    </xf>
    <xf numFmtId="0" fontId="20" fillId="0" borderId="0" xfId="80" applyFont="1">
      <alignment vertical="center"/>
      <protection/>
    </xf>
    <xf numFmtId="176" fontId="19" fillId="0" borderId="0" xfId="80" applyNumberFormat="1">
      <alignment vertical="center"/>
      <protection/>
    </xf>
    <xf numFmtId="0" fontId="1" fillId="0" borderId="0" xfId="80" applyFont="1">
      <alignment vertical="center"/>
      <protection/>
    </xf>
    <xf numFmtId="0" fontId="2" fillId="0" borderId="0" xfId="80" applyNumberFormat="1" applyFont="1" applyFill="1" applyAlignment="1" applyProtection="1">
      <alignment horizontal="center" vertical="center"/>
      <protection/>
    </xf>
    <xf numFmtId="0" fontId="19" fillId="0" borderId="0" xfId="80" applyFill="1">
      <alignment vertical="center"/>
      <protection/>
    </xf>
    <xf numFmtId="176" fontId="19" fillId="0" borderId="0" xfId="80" applyNumberFormat="1" applyFill="1">
      <alignment vertical="center"/>
      <protection/>
    </xf>
    <xf numFmtId="0" fontId="1" fillId="0" borderId="0" xfId="80" applyFont="1" applyAlignment="1">
      <alignment horizontal="right" vertical="center"/>
      <protection/>
    </xf>
    <xf numFmtId="0" fontId="54" fillId="0" borderId="9" xfId="80" applyFont="1" applyFill="1" applyBorder="1" applyAlignment="1">
      <alignment horizontal="center" vertical="center"/>
      <protection/>
    </xf>
    <xf numFmtId="176" fontId="54" fillId="0" borderId="9" xfId="80" applyNumberFormat="1" applyFont="1" applyFill="1" applyBorder="1" applyAlignment="1">
      <alignment horizontal="center" vertical="center"/>
      <protection/>
    </xf>
    <xf numFmtId="0" fontId="54" fillId="0" borderId="9" xfId="80" applyFont="1" applyBorder="1" applyAlignment="1">
      <alignment horizontal="center" vertical="center"/>
      <protection/>
    </xf>
    <xf numFmtId="179" fontId="54" fillId="0" borderId="21" xfId="80" applyNumberFormat="1" applyFont="1" applyFill="1" applyBorder="1" applyAlignment="1" applyProtection="1">
      <alignment horizontal="left" vertical="center"/>
      <protection/>
    </xf>
    <xf numFmtId="176" fontId="54" fillId="0" borderId="21" xfId="80" applyNumberFormat="1" applyFont="1" applyFill="1" applyBorder="1" applyAlignment="1" applyProtection="1">
      <alignment horizontal="right" vertical="center"/>
      <protection/>
    </xf>
    <xf numFmtId="4" fontId="54" fillId="0" borderId="9" xfId="80" applyNumberFormat="1" applyFont="1" applyFill="1" applyBorder="1" applyAlignment="1" applyProtection="1">
      <alignment horizontal="right" vertical="center"/>
      <protection/>
    </xf>
    <xf numFmtId="179" fontId="19" fillId="0" borderId="0" xfId="80" applyNumberFormat="1" applyFont="1" applyFill="1" applyAlignment="1" applyProtection="1">
      <alignment vertical="center"/>
      <protection/>
    </xf>
    <xf numFmtId="179" fontId="53" fillId="0" borderId="21" xfId="80" applyNumberFormat="1" applyFont="1" applyFill="1" applyBorder="1" applyAlignment="1" applyProtection="1">
      <alignment horizontal="left" vertical="center"/>
      <protection/>
    </xf>
    <xf numFmtId="176" fontId="53" fillId="0" borderId="21" xfId="80" applyNumberFormat="1" applyFont="1" applyFill="1" applyBorder="1" applyAlignment="1" applyProtection="1">
      <alignment horizontal="right" vertical="center"/>
      <protection/>
    </xf>
    <xf numFmtId="4" fontId="53" fillId="0" borderId="9" xfId="80" applyNumberFormat="1" applyFont="1" applyFill="1" applyBorder="1" applyAlignment="1" applyProtection="1">
      <alignment horizontal="right" vertical="center"/>
      <protection/>
    </xf>
    <xf numFmtId="4" fontId="53" fillId="0" borderId="9" xfId="80" applyNumberFormat="1" applyFont="1" applyFill="1" applyBorder="1" applyAlignment="1" applyProtection="1">
      <alignment horizontal="left" vertical="center"/>
      <protection/>
    </xf>
    <xf numFmtId="0" fontId="20" fillId="0" borderId="0" xfId="80" applyFont="1" applyFill="1">
      <alignment vertical="center"/>
      <protection/>
    </xf>
    <xf numFmtId="0" fontId="53" fillId="0" borderId="9" xfId="80" applyFont="1" applyBorder="1">
      <alignment vertical="center"/>
      <protection/>
    </xf>
    <xf numFmtId="0" fontId="54" fillId="0" borderId="9" xfId="80" applyFont="1" applyBorder="1">
      <alignment vertical="center"/>
      <protection/>
    </xf>
    <xf numFmtId="0" fontId="55" fillId="0" borderId="9" xfId="80" applyFont="1" applyBorder="1">
      <alignment vertical="center"/>
      <protection/>
    </xf>
    <xf numFmtId="0" fontId="0" fillId="0" borderId="0" xfId="0" applyFill="1" applyAlignment="1">
      <alignment vertical="center" wrapText="1"/>
    </xf>
    <xf numFmtId="0" fontId="17" fillId="0" borderId="0" xfId="0" applyFont="1" applyFill="1" applyAlignment="1">
      <alignment vertical="center"/>
    </xf>
    <xf numFmtId="0" fontId="16" fillId="0" borderId="0" xfId="0" applyFont="1" applyFill="1" applyAlignment="1">
      <alignment horizontal="right" vertical="center"/>
    </xf>
    <xf numFmtId="0" fontId="3" fillId="0" borderId="9" xfId="0" applyFont="1" applyFill="1" applyBorder="1" applyAlignment="1">
      <alignment horizontal="center" vertical="center" wrapText="1"/>
    </xf>
    <xf numFmtId="0" fontId="3" fillId="19" borderId="24" xfId="0" applyFont="1" applyFill="1" applyBorder="1" applyAlignment="1">
      <alignment horizontal="right" vertical="center"/>
    </xf>
    <xf numFmtId="0" fontId="3" fillId="0" borderId="23" xfId="0" applyFont="1" applyFill="1" applyBorder="1" applyAlignment="1">
      <alignment horizontal="right" vertical="center"/>
    </xf>
    <xf numFmtId="0" fontId="3" fillId="0" borderId="23" xfId="0" applyFont="1" applyFill="1" applyBorder="1" applyAlignment="1">
      <alignment horizontal="center" vertical="center"/>
    </xf>
    <xf numFmtId="3" fontId="5" fillId="0" borderId="23" xfId="0" applyNumberFormat="1" applyFont="1" applyFill="1" applyBorder="1" applyAlignment="1" applyProtection="1">
      <alignment vertical="center"/>
      <protection/>
    </xf>
    <xf numFmtId="0" fontId="5" fillId="19" borderId="9" xfId="0" applyFont="1" applyFill="1" applyBorder="1" applyAlignment="1">
      <alignment horizontal="right" vertical="center"/>
    </xf>
    <xf numFmtId="0" fontId="5" fillId="0" borderId="9" xfId="0" applyFont="1" applyFill="1" applyBorder="1" applyAlignment="1">
      <alignment horizontal="right" vertical="center"/>
    </xf>
    <xf numFmtId="0" fontId="12" fillId="0" borderId="9" xfId="0" applyFont="1" applyFill="1" applyBorder="1" applyAlignment="1">
      <alignment horizontal="left" vertical="center"/>
    </xf>
    <xf numFmtId="0" fontId="5" fillId="20" borderId="9" xfId="0" applyFont="1" applyFill="1" applyBorder="1" applyAlignment="1">
      <alignment horizontal="right" vertical="center"/>
    </xf>
    <xf numFmtId="0" fontId="12" fillId="0" borderId="9" xfId="74" applyFont="1" applyFill="1" applyBorder="1" applyAlignment="1">
      <alignment vertical="center" wrapText="1"/>
      <protection/>
    </xf>
    <xf numFmtId="0" fontId="0" fillId="19" borderId="9" xfId="0" applyFill="1" applyBorder="1" applyAlignment="1">
      <alignment horizontal="right" vertical="center"/>
    </xf>
    <xf numFmtId="0" fontId="0" fillId="0" borderId="9" xfId="0" applyFill="1" applyBorder="1" applyAlignment="1">
      <alignment horizontal="right" vertical="center"/>
    </xf>
    <xf numFmtId="0" fontId="0" fillId="0" borderId="9" xfId="0" applyFill="1" applyBorder="1" applyAlignment="1">
      <alignment vertical="center"/>
    </xf>
    <xf numFmtId="0" fontId="3" fillId="0" borderId="9" xfId="0" applyFont="1" applyFill="1" applyBorder="1" applyAlignment="1">
      <alignment horizontal="distributed" vertical="center"/>
    </xf>
    <xf numFmtId="0" fontId="3" fillId="0" borderId="9" xfId="0" applyFont="1" applyFill="1" applyBorder="1" applyAlignment="1">
      <alignment vertical="center"/>
    </xf>
    <xf numFmtId="1" fontId="5" fillId="0" borderId="9" xfId="0" applyNumberFormat="1" applyFont="1" applyFill="1" applyBorder="1" applyAlignment="1" applyProtection="1">
      <alignment vertical="center"/>
      <protection locked="0"/>
    </xf>
    <xf numFmtId="180" fontId="0" fillId="0" borderId="0" xfId="0" applyNumberFormat="1" applyFill="1" applyAlignment="1">
      <alignment vertical="center"/>
    </xf>
    <xf numFmtId="180" fontId="16" fillId="0" borderId="0" xfId="0" applyNumberFormat="1" applyFont="1" applyFill="1" applyAlignment="1">
      <alignment horizontal="center" vertical="center"/>
    </xf>
    <xf numFmtId="180" fontId="50" fillId="0" borderId="9" xfId="0" applyNumberFormat="1" applyFont="1" applyFill="1" applyBorder="1" applyAlignment="1">
      <alignment horizontal="center" vertical="center" wrapText="1"/>
    </xf>
    <xf numFmtId="3" fontId="51" fillId="0" borderId="9" xfId="0" applyNumberFormat="1" applyFont="1" applyFill="1" applyBorder="1" applyAlignment="1" applyProtection="1">
      <alignment vertical="center"/>
      <protection/>
    </xf>
    <xf numFmtId="0" fontId="50" fillId="0" borderId="24" xfId="0" applyNumberFormat="1" applyFont="1" applyFill="1" applyBorder="1" applyAlignment="1">
      <alignment horizontal="right" vertical="center"/>
    </xf>
    <xf numFmtId="0" fontId="50" fillId="0" borderId="23" xfId="0" applyNumberFormat="1" applyFont="1" applyFill="1" applyBorder="1" applyAlignment="1">
      <alignment horizontal="right" vertical="center"/>
    </xf>
    <xf numFmtId="0" fontId="53" fillId="0" borderId="9" xfId="0" applyFont="1" applyFill="1" applyBorder="1" applyAlignment="1">
      <alignment vertical="center"/>
    </xf>
    <xf numFmtId="180" fontId="50" fillId="0" borderId="23" xfId="0" applyNumberFormat="1" applyFont="1" applyFill="1" applyBorder="1" applyAlignment="1">
      <alignment horizontal="right" vertical="center"/>
    </xf>
    <xf numFmtId="0" fontId="51" fillId="0" borderId="23" xfId="0" applyNumberFormat="1" applyFont="1" applyFill="1" applyBorder="1" applyAlignment="1" applyProtection="1">
      <alignment horizontal="right" vertical="center"/>
      <protection/>
    </xf>
    <xf numFmtId="0" fontId="51" fillId="0" borderId="9" xfId="0" applyNumberFormat="1" applyFont="1" applyFill="1" applyBorder="1" applyAlignment="1">
      <alignment horizontal="right" vertical="center"/>
    </xf>
    <xf numFmtId="0" fontId="51" fillId="0" borderId="9" xfId="0" applyNumberFormat="1" applyFont="1" applyFill="1" applyBorder="1" applyAlignment="1" applyProtection="1">
      <alignment horizontal="right" vertical="center"/>
      <protection/>
    </xf>
    <xf numFmtId="3" fontId="51" fillId="0" borderId="9" xfId="0" applyNumberFormat="1" applyFont="1" applyFill="1" applyBorder="1" applyAlignment="1" applyProtection="1">
      <alignment horizontal="left" vertical="center"/>
      <protection/>
    </xf>
    <xf numFmtId="0" fontId="53" fillId="0" borderId="9" xfId="0" applyNumberFormat="1" applyFont="1" applyFill="1" applyBorder="1" applyAlignment="1">
      <alignment horizontal="right" vertical="center"/>
    </xf>
    <xf numFmtId="3" fontId="50" fillId="0" borderId="9" xfId="0" applyNumberFormat="1" applyFont="1" applyFill="1" applyBorder="1" applyAlignment="1" applyProtection="1">
      <alignment horizontal="center" vertical="center"/>
      <protection/>
    </xf>
    <xf numFmtId="0" fontId="50" fillId="0" borderId="9" xfId="0" applyFont="1" applyFill="1" applyBorder="1" applyAlignment="1">
      <alignment vertical="center"/>
    </xf>
    <xf numFmtId="0" fontId="50" fillId="0" borderId="9" xfId="0" applyNumberFormat="1" applyFont="1" applyFill="1" applyBorder="1" applyAlignment="1">
      <alignment horizontal="right" vertical="center"/>
    </xf>
    <xf numFmtId="180" fontId="53" fillId="0" borderId="9" xfId="0" applyNumberFormat="1" applyFont="1" applyFill="1" applyBorder="1" applyAlignment="1">
      <alignment horizontal="right" vertical="center"/>
    </xf>
    <xf numFmtId="1" fontId="51" fillId="0" borderId="9" xfId="0" applyNumberFormat="1" applyFont="1" applyFill="1" applyBorder="1" applyAlignment="1" applyProtection="1">
      <alignment vertical="center"/>
      <protection locked="0"/>
    </xf>
    <xf numFmtId="0" fontId="51" fillId="0" borderId="9" xfId="0" applyNumberFormat="1" applyFont="1" applyFill="1" applyBorder="1" applyAlignment="1" applyProtection="1">
      <alignment horizontal="right" vertical="center"/>
      <protection locked="0"/>
    </xf>
    <xf numFmtId="0" fontId="50" fillId="0" borderId="9" xfId="0" applyFont="1" applyFill="1" applyBorder="1" applyAlignment="1">
      <alignment horizontal="distributed" vertical="center"/>
    </xf>
    <xf numFmtId="180" fontId="51" fillId="0" borderId="9" xfId="0" applyNumberFormat="1" applyFont="1" applyFill="1" applyBorder="1" applyAlignment="1">
      <alignment horizontal="right" vertical="center"/>
    </xf>
    <xf numFmtId="0" fontId="0" fillId="0" borderId="0" xfId="0" applyFont="1" applyFill="1" applyAlignment="1">
      <alignment vertical="center" wrapText="1"/>
    </xf>
    <xf numFmtId="0" fontId="0" fillId="0" borderId="0" xfId="0" applyFont="1" applyFill="1" applyAlignment="1">
      <alignment vertical="center"/>
    </xf>
    <xf numFmtId="0" fontId="15" fillId="0" borderId="0" xfId="0" applyFont="1" applyFill="1" applyAlignment="1">
      <alignment vertical="center"/>
    </xf>
    <xf numFmtId="0" fontId="0" fillId="0" borderId="0" xfId="0" applyFont="1" applyFill="1" applyAlignment="1">
      <alignment horizontal="right" vertical="center"/>
    </xf>
    <xf numFmtId="0" fontId="21" fillId="0" borderId="0" xfId="0" applyFont="1" applyFill="1" applyAlignment="1">
      <alignment horizontal="center" vertical="center"/>
    </xf>
    <xf numFmtId="0" fontId="0" fillId="0" borderId="0" xfId="0" applyFont="1" applyFill="1" applyAlignment="1">
      <alignment horizontal="center" vertical="center"/>
    </xf>
    <xf numFmtId="0" fontId="54" fillId="0" borderId="9" xfId="0" applyFont="1" applyFill="1" applyBorder="1" applyAlignment="1">
      <alignment horizontal="center" vertical="center" wrapText="1"/>
    </xf>
    <xf numFmtId="3" fontId="53" fillId="0" borderId="9" xfId="0" applyNumberFormat="1" applyFont="1" applyFill="1" applyBorder="1" applyAlignment="1" applyProtection="1">
      <alignment vertical="center"/>
      <protection/>
    </xf>
    <xf numFmtId="0" fontId="53" fillId="0" borderId="9" xfId="0" applyFont="1" applyFill="1" applyBorder="1" applyAlignment="1">
      <alignment vertical="center"/>
    </xf>
    <xf numFmtId="180" fontId="54" fillId="0" borderId="24" xfId="0" applyNumberFormat="1" applyFont="1" applyFill="1" applyBorder="1" applyAlignment="1">
      <alignment horizontal="center" vertical="center"/>
    </xf>
    <xf numFmtId="3" fontId="56" fillId="0" borderId="9" xfId="0" applyNumberFormat="1" applyFont="1" applyFill="1" applyBorder="1" applyAlignment="1" applyProtection="1">
      <alignment vertical="center"/>
      <protection/>
    </xf>
    <xf numFmtId="180" fontId="53" fillId="0" borderId="9" xfId="0" applyNumberFormat="1" applyFont="1" applyFill="1" applyBorder="1" applyAlignment="1">
      <alignment vertical="center"/>
    </xf>
    <xf numFmtId="3" fontId="54" fillId="0" borderId="9" xfId="0" applyNumberFormat="1" applyFont="1" applyFill="1" applyBorder="1" applyAlignment="1" applyProtection="1">
      <alignment horizontal="center" vertical="center"/>
      <protection/>
    </xf>
    <xf numFmtId="0" fontId="54" fillId="0" borderId="9" xfId="0" applyFont="1" applyFill="1" applyBorder="1" applyAlignment="1">
      <alignment vertical="center"/>
    </xf>
    <xf numFmtId="1" fontId="53" fillId="0" borderId="9" xfId="0" applyNumberFormat="1" applyFont="1" applyFill="1" applyBorder="1" applyAlignment="1" applyProtection="1">
      <alignment vertical="center"/>
      <protection locked="0"/>
    </xf>
    <xf numFmtId="0" fontId="54" fillId="0" borderId="9" xfId="0" applyFont="1" applyFill="1" applyBorder="1" applyAlignment="1">
      <alignment horizontal="distributed" vertical="center"/>
    </xf>
    <xf numFmtId="0" fontId="53" fillId="0" borderId="0" xfId="0" applyFont="1" applyFill="1" applyAlignment="1">
      <alignment vertical="center"/>
    </xf>
    <xf numFmtId="0" fontId="0" fillId="0" borderId="0" xfId="0" applyFont="1" applyFill="1" applyAlignment="1" applyProtection="1">
      <alignment vertical="center"/>
      <protection locked="0"/>
    </xf>
    <xf numFmtId="0" fontId="15" fillId="0" borderId="0" xfId="0" applyFont="1" applyFill="1" applyAlignment="1" applyProtection="1">
      <alignment vertical="center"/>
      <protection locked="0"/>
    </xf>
    <xf numFmtId="0" fontId="8" fillId="4"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3" fontId="5" fillId="0" borderId="9" xfId="0" applyNumberFormat="1" applyFont="1" applyFill="1" applyBorder="1" applyAlignment="1" applyProtection="1">
      <alignment vertical="center"/>
      <protection locked="0"/>
    </xf>
    <xf numFmtId="0" fontId="2" fillId="0" borderId="0" xfId="0" applyFont="1" applyFill="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54" fillId="0" borderId="26" xfId="0" applyFont="1" applyFill="1" applyBorder="1" applyAlignment="1" applyProtection="1">
      <alignment horizontal="center" vertical="center"/>
      <protection locked="0"/>
    </xf>
    <xf numFmtId="0" fontId="54" fillId="0" borderId="27" xfId="0" applyFont="1" applyFill="1" applyBorder="1" applyAlignment="1" applyProtection="1">
      <alignment horizontal="center" vertical="center"/>
      <protection locked="0"/>
    </xf>
    <xf numFmtId="0" fontId="54" fillId="0" borderId="9" xfId="0" applyFont="1" applyFill="1" applyBorder="1" applyAlignment="1" applyProtection="1">
      <alignment horizontal="center" vertical="center"/>
      <protection locked="0"/>
    </xf>
    <xf numFmtId="1" fontId="50" fillId="0" borderId="9" xfId="0" applyNumberFormat="1" applyFont="1" applyFill="1" applyBorder="1" applyAlignment="1" applyProtection="1">
      <alignment horizontal="left" vertical="center"/>
      <protection locked="0"/>
    </xf>
    <xf numFmtId="1" fontId="51" fillId="0" borderId="9" xfId="0" applyNumberFormat="1" applyFont="1" applyFill="1" applyBorder="1" applyAlignment="1" applyProtection="1">
      <alignment horizontal="right" vertical="center"/>
      <protection locked="0"/>
    </xf>
    <xf numFmtId="0" fontId="51" fillId="0" borderId="9" xfId="0" applyFont="1" applyFill="1" applyBorder="1" applyAlignment="1" applyProtection="1">
      <alignment vertical="center"/>
      <protection locked="0"/>
    </xf>
    <xf numFmtId="0" fontId="51" fillId="0" borderId="9" xfId="0" applyFont="1" applyFill="1" applyBorder="1" applyAlignment="1" applyProtection="1">
      <alignment horizontal="right" vertical="center"/>
      <protection locked="0"/>
    </xf>
    <xf numFmtId="1" fontId="50" fillId="0" borderId="9" xfId="0" applyNumberFormat="1" applyFont="1" applyFill="1" applyBorder="1" applyAlignment="1" applyProtection="1">
      <alignment vertical="center"/>
      <protection locked="0"/>
    </xf>
    <xf numFmtId="0" fontId="51" fillId="0" borderId="9" xfId="0" applyNumberFormat="1" applyFont="1" applyFill="1" applyBorder="1" applyAlignment="1" applyProtection="1">
      <alignment vertical="center"/>
      <protection locked="0"/>
    </xf>
    <xf numFmtId="3" fontId="51" fillId="0" borderId="9" xfId="0" applyNumberFormat="1" applyFont="1" applyFill="1" applyBorder="1" applyAlignment="1" applyProtection="1">
      <alignment vertical="center"/>
      <protection locked="0"/>
    </xf>
    <xf numFmtId="0" fontId="51" fillId="0" borderId="9" xfId="0" applyFont="1" applyBorder="1" applyAlignment="1" applyProtection="1">
      <alignment vertical="center"/>
      <protection locked="0"/>
    </xf>
    <xf numFmtId="0" fontId="57" fillId="0" borderId="9" xfId="0" applyFont="1" applyBorder="1" applyAlignment="1" applyProtection="1">
      <alignment vertical="center" wrapText="1"/>
      <protection locked="0"/>
    </xf>
    <xf numFmtId="3" fontId="50" fillId="0" borderId="9" xfId="0" applyNumberFormat="1" applyFont="1" applyFill="1" applyBorder="1" applyAlignment="1" applyProtection="1">
      <alignment vertical="center"/>
      <protection locked="0"/>
    </xf>
    <xf numFmtId="0" fontId="51" fillId="0" borderId="9" xfId="0" applyFont="1" applyBorder="1" applyAlignment="1" applyProtection="1">
      <alignment horizontal="right" vertical="center"/>
      <protection locked="0"/>
    </xf>
    <xf numFmtId="0" fontId="58" fillId="4" borderId="9" xfId="0" applyFont="1" applyFill="1" applyBorder="1" applyAlignment="1" applyProtection="1">
      <alignment vertical="center"/>
      <protection locked="0"/>
    </xf>
    <xf numFmtId="0" fontId="58" fillId="4" borderId="9" xfId="0" applyFont="1" applyFill="1" applyBorder="1" applyAlignment="1" applyProtection="1">
      <alignment horizontal="right" vertical="center"/>
      <protection locked="0"/>
    </xf>
    <xf numFmtId="0" fontId="50" fillId="0" borderId="9" xfId="0" applyFont="1" applyFill="1" applyBorder="1" applyAlignment="1" applyProtection="1">
      <alignment horizontal="justify" vertical="center"/>
      <protection locked="0"/>
    </xf>
    <xf numFmtId="1" fontId="53" fillId="9" borderId="9" xfId="0" applyNumberFormat="1" applyFont="1" applyFill="1" applyBorder="1" applyAlignment="1" applyProtection="1">
      <alignment horizontal="right" vertical="center"/>
      <protection locked="0"/>
    </xf>
    <xf numFmtId="1" fontId="0" fillId="0" borderId="0" xfId="0" applyNumberFormat="1" applyFont="1" applyFill="1" applyAlignment="1" applyProtection="1">
      <alignment vertical="center"/>
      <protection locked="0"/>
    </xf>
    <xf numFmtId="176" fontId="53" fillId="0" borderId="21" xfId="80" applyNumberFormat="1" applyFont="1" applyFill="1" applyBorder="1" applyAlignment="1" applyProtection="1">
      <alignment horizontal="right" vertical="center"/>
      <protection/>
    </xf>
    <xf numFmtId="179" fontId="53" fillId="0" borderId="21" xfId="80" applyNumberFormat="1" applyFont="1" applyFill="1" applyBorder="1" applyAlignment="1" applyProtection="1">
      <alignment horizontal="left" vertical="center"/>
      <protection/>
    </xf>
    <xf numFmtId="180" fontId="0" fillId="0" borderId="0" xfId="0" applyNumberFormat="1" applyFont="1" applyFill="1" applyAlignment="1">
      <alignment vertical="center"/>
    </xf>
    <xf numFmtId="0" fontId="17" fillId="0" borderId="9" xfId="0" applyFont="1" applyFill="1" applyBorder="1" applyAlignment="1">
      <alignment horizontal="center" vertical="center"/>
    </xf>
    <xf numFmtId="0" fontId="17" fillId="0" borderId="9" xfId="0" applyFont="1" applyFill="1" applyBorder="1" applyAlignment="1">
      <alignment horizontal="center" vertical="center" wrapText="1"/>
    </xf>
    <xf numFmtId="180" fontId="17" fillId="0" borderId="9" xfId="0" applyNumberFormat="1" applyFont="1" applyFill="1" applyBorder="1" applyAlignment="1">
      <alignment horizontal="center" vertical="center" wrapText="1"/>
    </xf>
    <xf numFmtId="0" fontId="5" fillId="19" borderId="9" xfId="0" applyFont="1" applyFill="1" applyBorder="1" applyAlignment="1">
      <alignment vertical="center"/>
    </xf>
    <xf numFmtId="1" fontId="5" fillId="19" borderId="9" xfId="0" applyNumberFormat="1" applyFont="1" applyFill="1" applyBorder="1" applyAlignment="1">
      <alignment vertical="center"/>
    </xf>
    <xf numFmtId="180" fontId="5" fillId="19" borderId="9" xfId="0" applyNumberFormat="1" applyFont="1" applyFill="1" applyBorder="1" applyAlignment="1">
      <alignment vertical="center"/>
    </xf>
    <xf numFmtId="181" fontId="5" fillId="19" borderId="9" xfId="0" applyNumberFormat="1" applyFont="1" applyFill="1" applyBorder="1" applyAlignment="1" applyProtection="1">
      <alignment horizontal="left" vertical="center"/>
      <protection locked="0"/>
    </xf>
    <xf numFmtId="181" fontId="5" fillId="0" borderId="9" xfId="0" applyNumberFormat="1" applyFont="1" applyFill="1" applyBorder="1" applyAlignment="1" applyProtection="1">
      <alignment horizontal="left" vertical="center"/>
      <protection locked="0"/>
    </xf>
    <xf numFmtId="180" fontId="5" fillId="0" borderId="9" xfId="0" applyNumberFormat="1" applyFont="1" applyFill="1" applyBorder="1" applyAlignment="1">
      <alignment vertical="center"/>
    </xf>
    <xf numFmtId="182" fontId="5" fillId="0" borderId="9" xfId="0" applyNumberFormat="1" applyFont="1" applyFill="1" applyBorder="1" applyAlignment="1" applyProtection="1">
      <alignment horizontal="left" vertical="center"/>
      <protection locked="0"/>
    </xf>
    <xf numFmtId="181" fontId="5" fillId="0" borderId="24" xfId="0" applyNumberFormat="1" applyFont="1" applyFill="1" applyBorder="1" applyAlignment="1" applyProtection="1">
      <alignment horizontal="left" vertical="center"/>
      <protection locked="0"/>
    </xf>
    <xf numFmtId="182" fontId="5" fillId="19" borderId="9" xfId="0" applyNumberFormat="1" applyFont="1" applyFill="1" applyBorder="1" applyAlignment="1" applyProtection="1">
      <alignment horizontal="left" vertical="center"/>
      <protection locked="0"/>
    </xf>
    <xf numFmtId="181" fontId="5" fillId="19" borderId="24" xfId="0" applyNumberFormat="1" applyFont="1" applyFill="1" applyBorder="1" applyAlignment="1" applyProtection="1">
      <alignment horizontal="left" vertical="center"/>
      <protection locked="0"/>
    </xf>
    <xf numFmtId="182" fontId="5" fillId="0" borderId="24" xfId="0" applyNumberFormat="1" applyFont="1" applyFill="1" applyBorder="1" applyAlignment="1" applyProtection="1">
      <alignment horizontal="left" vertical="center"/>
      <protection locked="0"/>
    </xf>
    <xf numFmtId="181" fontId="18" fillId="0" borderId="9" xfId="0" applyNumberFormat="1" applyFont="1" applyFill="1" applyBorder="1" applyAlignment="1" applyProtection="1">
      <alignment horizontal="left" vertical="center"/>
      <protection locked="0"/>
    </xf>
    <xf numFmtId="0" fontId="5" fillId="19" borderId="24" xfId="0" applyFont="1" applyFill="1" applyBorder="1" applyAlignment="1">
      <alignment vertical="center"/>
    </xf>
    <xf numFmtId="180" fontId="3" fillId="0" borderId="9" xfId="0" applyNumberFormat="1" applyFont="1" applyFill="1" applyBorder="1" applyAlignment="1">
      <alignment vertical="center"/>
    </xf>
    <xf numFmtId="1" fontId="5" fillId="19" borderId="9" xfId="0" applyNumberFormat="1" applyFont="1" applyFill="1" applyBorder="1" applyAlignment="1" applyProtection="1">
      <alignment vertical="center"/>
      <protection locked="0"/>
    </xf>
    <xf numFmtId="180" fontId="5" fillId="19" borderId="9" xfId="0" applyNumberFormat="1" applyFont="1" applyFill="1" applyBorder="1" applyAlignment="1" applyProtection="1">
      <alignment vertical="center"/>
      <protection locked="0"/>
    </xf>
    <xf numFmtId="180" fontId="5" fillId="0" borderId="9" xfId="0" applyNumberFormat="1" applyFont="1" applyFill="1" applyBorder="1" applyAlignment="1" applyProtection="1">
      <alignment vertical="center"/>
      <protection locked="0"/>
    </xf>
    <xf numFmtId="0" fontId="5" fillId="0" borderId="9" xfId="0" applyNumberFormat="1" applyFont="1" applyFill="1" applyBorder="1" applyAlignment="1" applyProtection="1">
      <alignment vertical="center"/>
      <protection locked="0"/>
    </xf>
    <xf numFmtId="0" fontId="5" fillId="19" borderId="9" xfId="0" applyNumberFormat="1" applyFont="1" applyFill="1" applyBorder="1" applyAlignment="1" applyProtection="1">
      <alignment vertical="center"/>
      <protection locked="0"/>
    </xf>
    <xf numFmtId="181" fontId="18" fillId="19" borderId="9" xfId="0" applyNumberFormat="1" applyFont="1" applyFill="1" applyBorder="1" applyAlignment="1" applyProtection="1">
      <alignment horizontal="left" vertical="center"/>
      <protection locked="0"/>
    </xf>
    <xf numFmtId="182" fontId="18" fillId="0" borderId="9" xfId="0" applyNumberFormat="1" applyFont="1" applyFill="1" applyBorder="1" applyAlignment="1" applyProtection="1">
      <alignment horizontal="left" vertical="center"/>
      <protection locked="0"/>
    </xf>
    <xf numFmtId="0" fontId="18" fillId="0" borderId="9" xfId="0" applyFont="1" applyFill="1" applyBorder="1" applyAlignment="1">
      <alignment vertical="center"/>
    </xf>
    <xf numFmtId="0" fontId="18" fillId="19" borderId="9" xfId="0" applyFont="1" applyFill="1" applyBorder="1" applyAlignment="1">
      <alignment vertical="center"/>
    </xf>
    <xf numFmtId="180" fontId="18" fillId="0" borderId="9" xfId="0" applyNumberFormat="1" applyFont="1" applyFill="1" applyBorder="1" applyAlignment="1">
      <alignment vertical="center"/>
    </xf>
    <xf numFmtId="0" fontId="18" fillId="19" borderId="9" xfId="0" applyFont="1" applyFill="1" applyBorder="1" applyAlignment="1">
      <alignment horizontal="left" vertical="center"/>
    </xf>
    <xf numFmtId="0" fontId="18" fillId="19" borderId="26" xfId="0" applyFont="1" applyFill="1" applyBorder="1" applyAlignment="1">
      <alignment vertical="center"/>
    </xf>
    <xf numFmtId="0" fontId="18" fillId="0" borderId="26" xfId="0" applyFont="1" applyFill="1" applyBorder="1" applyAlignment="1">
      <alignment vertical="center"/>
    </xf>
    <xf numFmtId="0" fontId="5" fillId="19" borderId="26" xfId="0" applyFont="1" applyFill="1" applyBorder="1" applyAlignment="1">
      <alignment vertical="center"/>
    </xf>
    <xf numFmtId="0" fontId="5" fillId="0" borderId="26" xfId="0" applyFont="1" applyFill="1" applyBorder="1" applyAlignment="1">
      <alignment vertical="center"/>
    </xf>
    <xf numFmtId="0" fontId="18" fillId="0" borderId="0" xfId="0" applyFont="1" applyFill="1" applyAlignment="1">
      <alignment vertical="center"/>
    </xf>
    <xf numFmtId="0" fontId="0" fillId="19" borderId="9" xfId="0" applyFont="1" applyFill="1" applyBorder="1" applyAlignment="1">
      <alignment vertical="center"/>
    </xf>
    <xf numFmtId="0" fontId="0" fillId="0" borderId="9" xfId="0" applyFont="1" applyFill="1" applyBorder="1" applyAlignment="1">
      <alignment vertical="center"/>
    </xf>
    <xf numFmtId="0" fontId="3" fillId="19" borderId="9" xfId="0" applyFont="1" applyFill="1" applyBorder="1" applyAlignment="1">
      <alignment horizontal="distributed" vertical="center"/>
    </xf>
    <xf numFmtId="1" fontId="0" fillId="19" borderId="9" xfId="0" applyNumberFormat="1" applyFont="1" applyFill="1" applyBorder="1" applyAlignment="1">
      <alignment vertical="center"/>
    </xf>
    <xf numFmtId="0" fontId="17" fillId="0" borderId="0" xfId="0" applyFont="1" applyFill="1" applyAlignment="1">
      <alignment vertical="center" wrapText="1"/>
    </xf>
    <xf numFmtId="0" fontId="15" fillId="0" borderId="0" xfId="0" applyFont="1" applyFill="1" applyAlignment="1">
      <alignment horizontal="center" vertical="center"/>
    </xf>
    <xf numFmtId="0" fontId="0" fillId="0" borderId="28" xfId="0" applyFont="1" applyFill="1" applyBorder="1" applyAlignment="1">
      <alignment horizontal="right" vertical="center"/>
    </xf>
    <xf numFmtId="0" fontId="53" fillId="0" borderId="9" xfId="0" applyFont="1" applyFill="1" applyBorder="1" applyAlignment="1">
      <alignment vertical="center"/>
    </xf>
    <xf numFmtId="180" fontId="51" fillId="0" borderId="9" xfId="0" applyNumberFormat="1" applyFont="1" applyFill="1" applyBorder="1" applyAlignment="1">
      <alignment vertical="center"/>
    </xf>
    <xf numFmtId="181" fontId="51" fillId="0" borderId="9" xfId="0" applyNumberFormat="1" applyFont="1" applyFill="1" applyBorder="1" applyAlignment="1" applyProtection="1">
      <alignment vertical="center"/>
      <protection locked="0"/>
    </xf>
    <xf numFmtId="181" fontId="57" fillId="0" borderId="9" xfId="0" applyNumberFormat="1" applyFont="1" applyFill="1" applyBorder="1" applyAlignment="1" applyProtection="1">
      <alignment vertical="center"/>
      <protection locked="0"/>
    </xf>
    <xf numFmtId="0" fontId="50" fillId="0" borderId="9" xfId="0" applyFont="1" applyFill="1" applyBorder="1" applyAlignment="1">
      <alignment horizontal="distributed" vertical="center" indent="2"/>
    </xf>
    <xf numFmtId="0" fontId="17" fillId="0" borderId="9" xfId="0" applyFont="1" applyFill="1" applyBorder="1" applyAlignment="1">
      <alignment horizontal="right" vertical="center"/>
    </xf>
    <xf numFmtId="0" fontId="59" fillId="0" borderId="9" xfId="0" applyFont="1" applyFill="1" applyBorder="1" applyAlignment="1">
      <alignment vertical="center"/>
    </xf>
    <xf numFmtId="181" fontId="5" fillId="0" borderId="9" xfId="0" applyNumberFormat="1" applyFont="1" applyFill="1" applyBorder="1" applyAlignment="1" applyProtection="1">
      <alignment vertical="center"/>
      <protection locked="0"/>
    </xf>
    <xf numFmtId="181" fontId="59" fillId="0" borderId="9" xfId="0" applyNumberFormat="1" applyFont="1" applyFill="1" applyBorder="1" applyAlignment="1" applyProtection="1">
      <alignment vertical="center"/>
      <protection locked="0"/>
    </xf>
    <xf numFmtId="181" fontId="18" fillId="0" borderId="9" xfId="0" applyNumberFormat="1" applyFont="1" applyFill="1" applyBorder="1" applyAlignment="1" applyProtection="1">
      <alignment vertical="center"/>
      <protection locked="0"/>
    </xf>
    <xf numFmtId="0" fontId="22" fillId="0" borderId="0" xfId="0" applyFont="1" applyFill="1" applyAlignment="1">
      <alignment vertical="center"/>
    </xf>
    <xf numFmtId="0" fontId="60" fillId="0" borderId="9" xfId="0" applyFont="1" applyFill="1" applyBorder="1" applyAlignment="1">
      <alignment vertical="center"/>
    </xf>
    <xf numFmtId="0" fontId="61" fillId="0" borderId="9" xfId="0" applyFont="1" applyFill="1" applyBorder="1" applyAlignment="1">
      <alignment horizontal="distributed" vertical="center"/>
    </xf>
    <xf numFmtId="0" fontId="61" fillId="0" borderId="9" xfId="0" applyFont="1" applyFill="1" applyBorder="1" applyAlignment="1">
      <alignment vertical="center"/>
    </xf>
    <xf numFmtId="0" fontId="16" fillId="0" borderId="0" xfId="0" applyFont="1" applyFill="1" applyAlignment="1" applyProtection="1">
      <alignment horizontal="center" vertical="center"/>
      <protection locked="0"/>
    </xf>
    <xf numFmtId="0" fontId="17" fillId="0" borderId="26" xfId="0" applyFont="1" applyFill="1" applyBorder="1" applyAlignment="1" applyProtection="1">
      <alignment horizontal="center" vertical="center"/>
      <protection locked="0"/>
    </xf>
    <xf numFmtId="0" fontId="17" fillId="0" borderId="27" xfId="0" applyFont="1" applyFill="1" applyBorder="1" applyAlignment="1" applyProtection="1">
      <alignment horizontal="center" vertical="center"/>
      <protection locked="0"/>
    </xf>
    <xf numFmtId="0" fontId="17" fillId="0" borderId="9" xfId="0" applyFont="1" applyFill="1" applyBorder="1" applyAlignment="1" applyProtection="1">
      <alignment horizontal="center" vertical="center"/>
      <protection locked="0"/>
    </xf>
    <xf numFmtId="0" fontId="3" fillId="0" borderId="9" xfId="0" applyFont="1" applyFill="1" applyBorder="1" applyAlignment="1" applyProtection="1">
      <alignment horizontal="left" vertical="center"/>
      <protection locked="0"/>
    </xf>
    <xf numFmtId="0" fontId="5" fillId="0" borderId="9" xfId="0" applyFont="1" applyFill="1" applyBorder="1" applyAlignment="1" applyProtection="1">
      <alignment vertical="center"/>
      <protection locked="0"/>
    </xf>
    <xf numFmtId="0" fontId="3" fillId="0" borderId="9" xfId="0" applyFont="1" applyFill="1" applyBorder="1" applyAlignment="1" applyProtection="1">
      <alignment vertical="center"/>
      <protection locked="0"/>
    </xf>
    <xf numFmtId="1" fontId="3" fillId="0" borderId="9" xfId="0" applyNumberFormat="1" applyFont="1" applyFill="1" applyBorder="1" applyAlignment="1" applyProtection="1">
      <alignment vertical="center"/>
      <protection locked="0"/>
    </xf>
    <xf numFmtId="1" fontId="5" fillId="0" borderId="9" xfId="0" applyNumberFormat="1" applyFont="1" applyFill="1" applyBorder="1" applyAlignment="1" applyProtection="1">
      <alignment horizontal="left" vertical="center"/>
      <protection locked="0"/>
    </xf>
    <xf numFmtId="1" fontId="5" fillId="0" borderId="9" xfId="0" applyNumberFormat="1" applyFont="1" applyFill="1" applyBorder="1" applyAlignment="1" applyProtection="1">
      <alignment horizontal="right" vertical="center"/>
      <protection locked="0"/>
    </xf>
    <xf numFmtId="0" fontId="5" fillId="0" borderId="9" xfId="0" applyFont="1" applyBorder="1" applyAlignment="1" applyProtection="1">
      <alignment vertical="center"/>
      <protection locked="0"/>
    </xf>
    <xf numFmtId="0" fontId="18" fillId="0" borderId="9" xfId="0" applyFont="1" applyBorder="1" applyAlignment="1" applyProtection="1">
      <alignment vertical="center" wrapText="1"/>
      <protection locked="0"/>
    </xf>
    <xf numFmtId="0" fontId="5" fillId="0" borderId="9" xfId="0" applyFont="1" applyFill="1" applyBorder="1" applyAlignment="1" applyProtection="1">
      <alignment vertical="center"/>
      <protection locked="0"/>
    </xf>
    <xf numFmtId="0" fontId="12" fillId="4" borderId="9" xfId="0" applyFont="1" applyFill="1" applyBorder="1" applyAlignment="1" applyProtection="1">
      <alignment vertical="center"/>
      <protection locked="0"/>
    </xf>
    <xf numFmtId="0" fontId="12" fillId="0" borderId="9" xfId="0" applyFont="1" applyFill="1" applyBorder="1" applyAlignment="1" applyProtection="1">
      <alignment vertical="center"/>
      <protection locked="0"/>
    </xf>
    <xf numFmtId="0" fontId="0" fillId="0" borderId="9" xfId="0" applyFont="1" applyFill="1" applyBorder="1" applyAlignment="1" applyProtection="1">
      <alignment vertical="center"/>
      <protection locked="0"/>
    </xf>
    <xf numFmtId="1" fontId="0" fillId="0" borderId="9" xfId="0" applyNumberFormat="1" applyFont="1" applyFill="1" applyBorder="1" applyAlignment="1" applyProtection="1">
      <alignment vertical="center"/>
      <protection locked="0"/>
    </xf>
    <xf numFmtId="1" fontId="12" fillId="4" borderId="9" xfId="0" applyNumberFormat="1" applyFont="1" applyFill="1" applyBorder="1" applyAlignment="1" applyProtection="1">
      <alignment vertical="center"/>
      <protection locked="0"/>
    </xf>
    <xf numFmtId="1" fontId="18" fillId="0" borderId="9" xfId="0" applyNumberFormat="1" applyFont="1" applyFill="1" applyBorder="1" applyAlignment="1" applyProtection="1">
      <alignment vertical="center"/>
      <protection locked="0"/>
    </xf>
    <xf numFmtId="0" fontId="0" fillId="0" borderId="9" xfId="0" applyFill="1" applyBorder="1" applyAlignment="1" applyProtection="1">
      <alignment vertical="center"/>
      <protection locked="0"/>
    </xf>
    <xf numFmtId="0" fontId="3" fillId="0" borderId="9" xfId="0" applyFont="1" applyFill="1" applyBorder="1" applyAlignment="1" applyProtection="1">
      <alignment horizontal="distributed" vertical="center"/>
      <protection locked="0"/>
    </xf>
    <xf numFmtId="1" fontId="0" fillId="9" borderId="9" xfId="0" applyNumberFormat="1" applyFont="1" applyFill="1" applyBorder="1" applyAlignment="1" applyProtection="1">
      <alignment vertical="center"/>
      <protection locked="0"/>
    </xf>
    <xf numFmtId="0" fontId="0" fillId="0" borderId="0" xfId="78">
      <alignment vertical="center"/>
      <protection/>
    </xf>
    <xf numFmtId="0" fontId="23" fillId="0" borderId="0" xfId="24" applyFont="1" applyAlignment="1">
      <alignment vertical="center"/>
      <protection/>
    </xf>
    <xf numFmtId="0" fontId="23" fillId="0" borderId="0" xfId="81" applyFont="1" applyAlignment="1">
      <alignment vertical="center"/>
      <protection/>
    </xf>
    <xf numFmtId="0" fontId="0" fillId="0" borderId="0" xfId="78" applyFont="1" applyAlignment="1">
      <alignment/>
      <protection/>
    </xf>
    <xf numFmtId="0" fontId="24" fillId="0" borderId="0" xfId="81" applyFont="1">
      <alignment/>
      <protection/>
    </xf>
    <xf numFmtId="0" fontId="25" fillId="0" borderId="0" xfId="81" applyFont="1" applyAlignment="1">
      <alignment horizontal="center"/>
      <protection/>
    </xf>
    <xf numFmtId="0" fontId="26" fillId="0" borderId="0" xfId="0" applyFont="1" applyAlignment="1">
      <alignment horizontal="left" indent="1"/>
    </xf>
    <xf numFmtId="0" fontId="27" fillId="0" borderId="0" xfId="81" applyFont="1">
      <alignment/>
      <protection/>
    </xf>
    <xf numFmtId="0" fontId="28" fillId="0" borderId="0" xfId="24" applyFont="1" applyAlignment="1">
      <alignment vertical="center"/>
      <protection/>
    </xf>
    <xf numFmtId="0" fontId="29" fillId="0" borderId="0" xfId="81" applyFont="1" applyAlignment="1">
      <alignment vertical="center"/>
      <protection/>
    </xf>
    <xf numFmtId="0" fontId="29" fillId="0" borderId="0" xfId="81" applyFont="1" applyAlignment="1">
      <alignment vertical="center" shrinkToFit="1"/>
      <protection/>
    </xf>
  </cellXfs>
  <cellStyles count="68">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常规_2014年省本级预算草案（李慧）" xfId="24"/>
    <cellStyle name="Hyperlink" xfId="25"/>
    <cellStyle name="差_11.临汾市二○一八年财政预算收入（草案）" xfId="26"/>
    <cellStyle name="Percent" xfId="27"/>
    <cellStyle name="Followed Hyperlink" xfId="28"/>
    <cellStyle name="百分比 2" xfId="29"/>
    <cellStyle name="注释" xfId="30"/>
    <cellStyle name="60% - 强调文字颜色 2" xfId="31"/>
    <cellStyle name="标题 4" xfId="32"/>
    <cellStyle name="警告文本" xfId="33"/>
    <cellStyle name="_ET_STYLE_NoName_00_" xfId="34"/>
    <cellStyle name="标题" xfId="35"/>
    <cellStyle name="解释性文本" xfId="36"/>
    <cellStyle name="标题 1" xfId="37"/>
    <cellStyle name="标题_2019年财政预算草案附表（人大提供）" xfId="38"/>
    <cellStyle name="标题 2" xfId="39"/>
    <cellStyle name="差_2019年社保基金预算" xfId="40"/>
    <cellStyle name="60% - 强调文字颜色 1" xfId="41"/>
    <cellStyle name="标题 3" xfId="42"/>
    <cellStyle name="60% - 强调文字颜色 4" xfId="43"/>
    <cellStyle name="输出" xfId="44"/>
    <cellStyle name="计算" xfId="45"/>
    <cellStyle name="检查单元格" xfId="46"/>
    <cellStyle name="20% - 强调文字颜色 6" xfId="47"/>
    <cellStyle name="强调文字颜色 2" xfId="48"/>
    <cellStyle name="链接单元格" xfId="49"/>
    <cellStyle name="汇总" xfId="50"/>
    <cellStyle name="好" xfId="51"/>
    <cellStyle name="适中" xfId="52"/>
    <cellStyle name="常规 2_2019年财政预算草案附表（人大提供）" xfId="53"/>
    <cellStyle name="强调文字颜色 1" xfId="54"/>
    <cellStyle name="差_17.临汾市市本级2018年一般公共预算支出（草案）" xfId="55"/>
    <cellStyle name="20% - 强调文字颜色 5" xfId="56"/>
    <cellStyle name="20% - 强调文字颜色 1" xfId="57"/>
    <cellStyle name="40% - 强调文字颜色 1" xfId="58"/>
    <cellStyle name="20% - 强调文字颜色 2" xfId="59"/>
    <cellStyle name="40% - 强调文字颜色 2" xfId="60"/>
    <cellStyle name="强调文字颜色 3" xfId="61"/>
    <cellStyle name="常规 3 2" xfId="62"/>
    <cellStyle name="强调文字颜色 4" xfId="63"/>
    <cellStyle name="20% - 强调文字颜色 4" xfId="64"/>
    <cellStyle name="40% - 强调文字颜色 4" xfId="65"/>
    <cellStyle name="强调文字颜色 5" xfId="66"/>
    <cellStyle name="常规 2 2" xfId="67"/>
    <cellStyle name="40% - 强调文字颜色 5" xfId="68"/>
    <cellStyle name="60% - 强调文字颜色 5" xfId="69"/>
    <cellStyle name="强调文字颜色 6" xfId="70"/>
    <cellStyle name="常规 10" xfId="71"/>
    <cellStyle name="40% - 强调文字颜色 6" xfId="72"/>
    <cellStyle name="60% - 强调文字颜色 6" xfId="73"/>
    <cellStyle name="常规 2" xfId="74"/>
    <cellStyle name="常规 3" xfId="75"/>
    <cellStyle name="常规 3_2019年财政预算草案附表（人大提供）" xfId="76"/>
    <cellStyle name="常规 4" xfId="77"/>
    <cellStyle name="常规_2019年财政预算草案附表（人大提供）" xfId="78"/>
    <cellStyle name="常规_2019年社保基金预算" xfId="79"/>
    <cellStyle name="常规_经济性质分类表（基本支出）到款" xfId="80"/>
    <cellStyle name="常规_山西省2016年人代会预算草案（贾两张社保0112）"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tabColor indexed="10"/>
  </sheetPr>
  <dimension ref="A1:IU39"/>
  <sheetViews>
    <sheetView tabSelected="1" zoomScaleSheetLayoutView="100" workbookViewId="0" topLeftCell="A1">
      <selection activeCell="B22" sqref="B22"/>
    </sheetView>
  </sheetViews>
  <sheetFormatPr defaultColWidth="8.75390625" defaultRowHeight="14.25"/>
  <cols>
    <col min="1" max="1" width="6.25390625" style="282" customWidth="1"/>
    <col min="2" max="2" width="100.125" style="282" customWidth="1"/>
    <col min="3" max="6" width="8.75390625" style="282" customWidth="1"/>
    <col min="7" max="7" width="39.50390625" style="282" customWidth="1"/>
    <col min="8" max="16" width="8.75390625" style="282" customWidth="1"/>
    <col min="17" max="17" width="19.625" style="282" customWidth="1"/>
    <col min="18" max="16384" width="8.75390625" style="282" customWidth="1"/>
  </cols>
  <sheetData>
    <row r="1" spans="1:255" s="278" customFormat="1" ht="36.75" customHeight="1">
      <c r="A1" s="283" t="s">
        <v>0</v>
      </c>
      <c r="B1" s="283"/>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2"/>
      <c r="AF1" s="282"/>
      <c r="AG1" s="282"/>
      <c r="AH1" s="282"/>
      <c r="AI1" s="282"/>
      <c r="AJ1" s="282"/>
      <c r="AK1" s="282"/>
      <c r="AL1" s="282"/>
      <c r="AM1" s="282"/>
      <c r="AN1" s="282"/>
      <c r="AO1" s="282"/>
      <c r="AP1" s="282"/>
      <c r="AQ1" s="282"/>
      <c r="AR1" s="282"/>
      <c r="AS1" s="282"/>
      <c r="AT1" s="282"/>
      <c r="AU1" s="282"/>
      <c r="AV1" s="282"/>
      <c r="AW1" s="282"/>
      <c r="AX1" s="282"/>
      <c r="AY1" s="282"/>
      <c r="AZ1" s="282"/>
      <c r="BA1" s="282"/>
      <c r="BB1" s="282"/>
      <c r="BC1" s="282"/>
      <c r="BD1" s="282"/>
      <c r="BE1" s="282"/>
      <c r="BF1" s="282"/>
      <c r="BG1" s="282"/>
      <c r="BH1" s="282"/>
      <c r="BI1" s="282"/>
      <c r="BJ1" s="282"/>
      <c r="BK1" s="282"/>
      <c r="BL1" s="282"/>
      <c r="BM1" s="282"/>
      <c r="BN1" s="282"/>
      <c r="BO1" s="282"/>
      <c r="BP1" s="282"/>
      <c r="BQ1" s="282"/>
      <c r="BR1" s="282"/>
      <c r="BS1" s="282"/>
      <c r="BT1" s="282"/>
      <c r="BU1" s="282"/>
      <c r="BV1" s="282"/>
      <c r="BW1" s="282"/>
      <c r="BX1" s="282"/>
      <c r="BY1" s="282"/>
      <c r="BZ1" s="282"/>
      <c r="CA1" s="282"/>
      <c r="CB1" s="282"/>
      <c r="CC1" s="282"/>
      <c r="CD1" s="282"/>
      <c r="CE1" s="282"/>
      <c r="CF1" s="282"/>
      <c r="CG1" s="282"/>
      <c r="CH1" s="282"/>
      <c r="CI1" s="282"/>
      <c r="CJ1" s="282"/>
      <c r="CK1" s="282"/>
      <c r="CL1" s="282"/>
      <c r="CM1" s="282"/>
      <c r="CN1" s="282"/>
      <c r="CO1" s="282"/>
      <c r="CP1" s="282"/>
      <c r="CQ1" s="282"/>
      <c r="CR1" s="282"/>
      <c r="CS1" s="282"/>
      <c r="CT1" s="282"/>
      <c r="CU1" s="282"/>
      <c r="CV1" s="282"/>
      <c r="CW1" s="282"/>
      <c r="CX1" s="282"/>
      <c r="CY1" s="282"/>
      <c r="CZ1" s="282"/>
      <c r="DA1" s="282"/>
      <c r="DB1" s="282"/>
      <c r="DC1" s="282"/>
      <c r="DD1" s="282"/>
      <c r="DE1" s="282"/>
      <c r="DF1" s="282"/>
      <c r="DG1" s="282"/>
      <c r="DH1" s="282"/>
      <c r="DI1" s="282"/>
      <c r="DJ1" s="282"/>
      <c r="DK1" s="282"/>
      <c r="DL1" s="282"/>
      <c r="DM1" s="282"/>
      <c r="DN1" s="282"/>
      <c r="DO1" s="282"/>
      <c r="DP1" s="282"/>
      <c r="DQ1" s="282"/>
      <c r="DR1" s="282"/>
      <c r="DS1" s="282"/>
      <c r="DT1" s="282"/>
      <c r="DU1" s="282"/>
      <c r="DV1" s="282"/>
      <c r="DW1" s="282"/>
      <c r="DX1" s="282"/>
      <c r="DY1" s="282"/>
      <c r="DZ1" s="282"/>
      <c r="EA1" s="282"/>
      <c r="EB1" s="282"/>
      <c r="EC1" s="282"/>
      <c r="ED1" s="282"/>
      <c r="EE1" s="282"/>
      <c r="EF1" s="282"/>
      <c r="EG1" s="282"/>
      <c r="EH1" s="282"/>
      <c r="EI1" s="282"/>
      <c r="EJ1" s="282"/>
      <c r="EK1" s="282"/>
      <c r="EL1" s="282"/>
      <c r="EM1" s="282"/>
      <c r="EN1" s="282"/>
      <c r="EO1" s="282"/>
      <c r="EP1" s="282"/>
      <c r="EQ1" s="282"/>
      <c r="ER1" s="282"/>
      <c r="ES1" s="282"/>
      <c r="ET1" s="282"/>
      <c r="EU1" s="282"/>
      <c r="EV1" s="282"/>
      <c r="EW1" s="282"/>
      <c r="EX1" s="282"/>
      <c r="EY1" s="282"/>
      <c r="EZ1" s="282"/>
      <c r="FA1" s="282"/>
      <c r="FB1" s="282"/>
      <c r="FC1" s="282"/>
      <c r="FD1" s="282"/>
      <c r="FE1" s="282"/>
      <c r="FF1" s="282"/>
      <c r="FG1" s="282"/>
      <c r="FH1" s="282"/>
      <c r="FI1" s="282"/>
      <c r="FJ1" s="282"/>
      <c r="FK1" s="282"/>
      <c r="FL1" s="282"/>
      <c r="FM1" s="282"/>
      <c r="FN1" s="282"/>
      <c r="FO1" s="282"/>
      <c r="FP1" s="282"/>
      <c r="FQ1" s="282"/>
      <c r="FR1" s="282"/>
      <c r="FS1" s="282"/>
      <c r="FT1" s="282"/>
      <c r="FU1" s="282"/>
      <c r="FV1" s="282"/>
      <c r="FW1" s="282"/>
      <c r="FX1" s="282"/>
      <c r="FY1" s="282"/>
      <c r="FZ1" s="282"/>
      <c r="GA1" s="282"/>
      <c r="GB1" s="282"/>
      <c r="GC1" s="282"/>
      <c r="GD1" s="282"/>
      <c r="GE1" s="282"/>
      <c r="GF1" s="282"/>
      <c r="GG1" s="282"/>
      <c r="GH1" s="282"/>
      <c r="GI1" s="282"/>
      <c r="GJ1" s="282"/>
      <c r="GK1" s="282"/>
      <c r="GL1" s="282"/>
      <c r="GM1" s="282"/>
      <c r="GN1" s="282"/>
      <c r="GO1" s="282"/>
      <c r="GP1" s="282"/>
      <c r="GQ1" s="282"/>
      <c r="GR1" s="282"/>
      <c r="GS1" s="282"/>
      <c r="GT1" s="282"/>
      <c r="GU1" s="282"/>
      <c r="GV1" s="282"/>
      <c r="GW1" s="282"/>
      <c r="GX1" s="282"/>
      <c r="GY1" s="282"/>
      <c r="GZ1" s="282"/>
      <c r="HA1" s="282"/>
      <c r="HB1" s="282"/>
      <c r="HC1" s="282"/>
      <c r="HD1" s="282"/>
      <c r="HE1" s="282"/>
      <c r="HF1" s="282"/>
      <c r="HG1" s="282"/>
      <c r="HH1" s="282"/>
      <c r="HI1" s="282"/>
      <c r="HJ1" s="282"/>
      <c r="HK1" s="282"/>
      <c r="HL1" s="282"/>
      <c r="HM1" s="282"/>
      <c r="HN1" s="282"/>
      <c r="HO1" s="282"/>
      <c r="HP1" s="282"/>
      <c r="HQ1" s="282"/>
      <c r="HR1" s="282"/>
      <c r="HS1" s="282"/>
      <c r="HT1" s="282"/>
      <c r="HU1" s="282"/>
      <c r="HV1" s="282"/>
      <c r="HW1" s="282"/>
      <c r="HX1" s="282"/>
      <c r="HY1" s="282"/>
      <c r="HZ1" s="282"/>
      <c r="IA1" s="282"/>
      <c r="IB1" s="282"/>
      <c r="IC1" s="282"/>
      <c r="ID1" s="282"/>
      <c r="IE1" s="282"/>
      <c r="IF1" s="282"/>
      <c r="IG1" s="282"/>
      <c r="IH1" s="282"/>
      <c r="II1" s="282"/>
      <c r="IJ1" s="282"/>
      <c r="IK1" s="282"/>
      <c r="IL1" s="282"/>
      <c r="IM1" s="282"/>
      <c r="IN1" s="282"/>
      <c r="IO1" s="282"/>
      <c r="IP1" s="282"/>
      <c r="IQ1" s="282"/>
      <c r="IR1" s="282"/>
      <c r="IS1" s="282"/>
      <c r="IT1" s="282"/>
      <c r="IU1" s="282"/>
    </row>
    <row r="2" spans="1:255" s="278" customFormat="1" ht="20.25" customHeight="1">
      <c r="A2" s="282"/>
      <c r="B2" s="284" t="s">
        <v>1</v>
      </c>
      <c r="C2" s="285"/>
      <c r="D2" s="282"/>
      <c r="E2" s="282"/>
      <c r="F2" s="282"/>
      <c r="G2" s="282"/>
      <c r="H2" s="282"/>
      <c r="I2" s="282"/>
      <c r="J2" s="282"/>
      <c r="K2" s="282"/>
      <c r="L2" s="282"/>
      <c r="M2" s="282"/>
      <c r="N2" s="282"/>
      <c r="O2" s="282"/>
      <c r="P2" s="282"/>
      <c r="Q2" s="282"/>
      <c r="R2" s="282"/>
      <c r="S2" s="282"/>
      <c r="T2" s="282"/>
      <c r="U2" s="282"/>
      <c r="V2" s="282"/>
      <c r="W2" s="282"/>
      <c r="X2" s="282"/>
      <c r="Y2" s="282"/>
      <c r="Z2" s="282"/>
      <c r="AA2" s="282"/>
      <c r="AB2" s="282"/>
      <c r="AC2" s="282"/>
      <c r="AD2" s="282"/>
      <c r="AE2" s="282"/>
      <c r="AF2" s="282"/>
      <c r="AG2" s="282"/>
      <c r="AH2" s="282"/>
      <c r="AI2" s="282"/>
      <c r="AJ2" s="282"/>
      <c r="AK2" s="282"/>
      <c r="AL2" s="282"/>
      <c r="AM2" s="282"/>
      <c r="AN2" s="282"/>
      <c r="AO2" s="282"/>
      <c r="AP2" s="282"/>
      <c r="AQ2" s="282"/>
      <c r="AR2" s="282"/>
      <c r="AS2" s="282"/>
      <c r="AT2" s="282"/>
      <c r="AU2" s="282"/>
      <c r="AV2" s="282"/>
      <c r="AW2" s="282"/>
      <c r="AX2" s="282"/>
      <c r="AY2" s="282"/>
      <c r="AZ2" s="282"/>
      <c r="BA2" s="282"/>
      <c r="BB2" s="282"/>
      <c r="BC2" s="282"/>
      <c r="BD2" s="282"/>
      <c r="BE2" s="282"/>
      <c r="BF2" s="282"/>
      <c r="BG2" s="282"/>
      <c r="BH2" s="282"/>
      <c r="BI2" s="282"/>
      <c r="BJ2" s="282"/>
      <c r="BK2" s="282"/>
      <c r="BL2" s="282"/>
      <c r="BM2" s="282"/>
      <c r="BN2" s="282"/>
      <c r="BO2" s="282"/>
      <c r="BP2" s="282"/>
      <c r="BQ2" s="282"/>
      <c r="BR2" s="282"/>
      <c r="BS2" s="282"/>
      <c r="BT2" s="282"/>
      <c r="BU2" s="282"/>
      <c r="BV2" s="282"/>
      <c r="BW2" s="282"/>
      <c r="BX2" s="282"/>
      <c r="BY2" s="282"/>
      <c r="BZ2" s="282"/>
      <c r="CA2" s="282"/>
      <c r="CB2" s="282"/>
      <c r="CC2" s="282"/>
      <c r="CD2" s="282"/>
      <c r="CE2" s="282"/>
      <c r="CF2" s="282"/>
      <c r="CG2" s="282"/>
      <c r="CH2" s="282"/>
      <c r="CI2" s="282"/>
      <c r="CJ2" s="282"/>
      <c r="CK2" s="282"/>
      <c r="CL2" s="282"/>
      <c r="CM2" s="282"/>
      <c r="CN2" s="282"/>
      <c r="CO2" s="282"/>
      <c r="CP2" s="282"/>
      <c r="CQ2" s="282"/>
      <c r="CR2" s="282"/>
      <c r="CS2" s="282"/>
      <c r="CT2" s="282"/>
      <c r="CU2" s="282"/>
      <c r="CV2" s="282"/>
      <c r="CW2" s="282"/>
      <c r="CX2" s="282"/>
      <c r="CY2" s="282"/>
      <c r="CZ2" s="282"/>
      <c r="DA2" s="282"/>
      <c r="DB2" s="282"/>
      <c r="DC2" s="282"/>
      <c r="DD2" s="282"/>
      <c r="DE2" s="282"/>
      <c r="DF2" s="282"/>
      <c r="DG2" s="282"/>
      <c r="DH2" s="282"/>
      <c r="DI2" s="282"/>
      <c r="DJ2" s="282"/>
      <c r="DK2" s="282"/>
      <c r="DL2" s="282"/>
      <c r="DM2" s="282"/>
      <c r="DN2" s="282"/>
      <c r="DO2" s="282"/>
      <c r="DP2" s="282"/>
      <c r="DQ2" s="282"/>
      <c r="DR2" s="282"/>
      <c r="DS2" s="282"/>
      <c r="DT2" s="282"/>
      <c r="DU2" s="282"/>
      <c r="DV2" s="282"/>
      <c r="DW2" s="282"/>
      <c r="DX2" s="282"/>
      <c r="DY2" s="282"/>
      <c r="DZ2" s="282"/>
      <c r="EA2" s="282"/>
      <c r="EB2" s="282"/>
      <c r="EC2" s="282"/>
      <c r="ED2" s="282"/>
      <c r="EE2" s="282"/>
      <c r="EF2" s="282"/>
      <c r="EG2" s="282"/>
      <c r="EH2" s="282"/>
      <c r="EI2" s="282"/>
      <c r="EJ2" s="282"/>
      <c r="EK2" s="282"/>
      <c r="EL2" s="282"/>
      <c r="EM2" s="282"/>
      <c r="EN2" s="282"/>
      <c r="EO2" s="282"/>
      <c r="EP2" s="282"/>
      <c r="EQ2" s="282"/>
      <c r="ER2" s="282"/>
      <c r="ES2" s="282"/>
      <c r="ET2" s="282"/>
      <c r="EU2" s="282"/>
      <c r="EV2" s="282"/>
      <c r="EW2" s="282"/>
      <c r="EX2" s="282"/>
      <c r="EY2" s="282"/>
      <c r="EZ2" s="282"/>
      <c r="FA2" s="282"/>
      <c r="FB2" s="282"/>
      <c r="FC2" s="282"/>
      <c r="FD2" s="282"/>
      <c r="FE2" s="282"/>
      <c r="FF2" s="282"/>
      <c r="FG2" s="282"/>
      <c r="FH2" s="282"/>
      <c r="FI2" s="282"/>
      <c r="FJ2" s="282"/>
      <c r="FK2" s="282"/>
      <c r="FL2" s="282"/>
      <c r="FM2" s="282"/>
      <c r="FN2" s="282"/>
      <c r="FO2" s="282"/>
      <c r="FP2" s="282"/>
      <c r="FQ2" s="282"/>
      <c r="FR2" s="282"/>
      <c r="FS2" s="282"/>
      <c r="FT2" s="282"/>
      <c r="FU2" s="282"/>
      <c r="FV2" s="282"/>
      <c r="FW2" s="282"/>
      <c r="FX2" s="282"/>
      <c r="FY2" s="282"/>
      <c r="FZ2" s="282"/>
      <c r="GA2" s="282"/>
      <c r="GB2" s="282"/>
      <c r="GC2" s="282"/>
      <c r="GD2" s="282"/>
      <c r="GE2" s="282"/>
      <c r="GF2" s="282"/>
      <c r="GG2" s="282"/>
      <c r="GH2" s="282"/>
      <c r="GI2" s="282"/>
      <c r="GJ2" s="282"/>
      <c r="GK2" s="282"/>
      <c r="GL2" s="282"/>
      <c r="GM2" s="282"/>
      <c r="GN2" s="282"/>
      <c r="GO2" s="282"/>
      <c r="GP2" s="282"/>
      <c r="GQ2" s="282"/>
      <c r="GR2" s="282"/>
      <c r="GS2" s="282"/>
      <c r="GT2" s="282"/>
      <c r="GU2" s="282"/>
      <c r="GV2" s="282"/>
      <c r="GW2" s="282"/>
      <c r="GX2" s="282"/>
      <c r="GY2" s="282"/>
      <c r="GZ2" s="282"/>
      <c r="HA2" s="282"/>
      <c r="HB2" s="282"/>
      <c r="HC2" s="282"/>
      <c r="HD2" s="282"/>
      <c r="HE2" s="282"/>
      <c r="HF2" s="282"/>
      <c r="HG2" s="282"/>
      <c r="HH2" s="282"/>
      <c r="HI2" s="282"/>
      <c r="HJ2" s="282"/>
      <c r="HK2" s="282"/>
      <c r="HL2" s="282"/>
      <c r="HM2" s="282"/>
      <c r="HN2" s="282"/>
      <c r="HO2" s="282"/>
      <c r="HP2" s="282"/>
      <c r="HQ2" s="282"/>
      <c r="HR2" s="282"/>
      <c r="HS2" s="282"/>
      <c r="HT2" s="282"/>
      <c r="HU2" s="282"/>
      <c r="HV2" s="282"/>
      <c r="HW2" s="282"/>
      <c r="HX2" s="282"/>
      <c r="HY2" s="282"/>
      <c r="HZ2" s="282"/>
      <c r="IA2" s="282"/>
      <c r="IB2" s="282"/>
      <c r="IC2" s="282"/>
      <c r="ID2" s="282"/>
      <c r="IE2" s="282"/>
      <c r="IF2" s="282"/>
      <c r="IG2" s="282"/>
      <c r="IH2" s="282"/>
      <c r="II2" s="282"/>
      <c r="IJ2" s="282"/>
      <c r="IK2" s="282"/>
      <c r="IL2" s="282"/>
      <c r="IM2" s="282"/>
      <c r="IN2" s="282"/>
      <c r="IO2" s="282"/>
      <c r="IP2" s="282"/>
      <c r="IQ2" s="282"/>
      <c r="IR2" s="282"/>
      <c r="IS2" s="282"/>
      <c r="IT2" s="282"/>
      <c r="IU2" s="282"/>
    </row>
    <row r="3" spans="1:255" s="278" customFormat="1" ht="20.25" customHeight="1">
      <c r="A3" s="282"/>
      <c r="B3" s="284" t="s">
        <v>2</v>
      </c>
      <c r="C3" s="282"/>
      <c r="D3" s="282"/>
      <c r="E3" s="282"/>
      <c r="F3" s="282"/>
      <c r="G3" s="282"/>
      <c r="H3" s="282"/>
      <c r="I3" s="282"/>
      <c r="J3" s="282"/>
      <c r="K3" s="282"/>
      <c r="L3" s="282"/>
      <c r="M3" s="282"/>
      <c r="N3" s="282"/>
      <c r="O3" s="282"/>
      <c r="P3" s="282"/>
      <c r="Q3" s="282"/>
      <c r="R3" s="282"/>
      <c r="S3" s="282"/>
      <c r="T3" s="282"/>
      <c r="U3" s="282"/>
      <c r="V3" s="282"/>
      <c r="W3" s="282"/>
      <c r="X3" s="282"/>
      <c r="Y3" s="282"/>
      <c r="Z3" s="282"/>
      <c r="AA3" s="282"/>
      <c r="AB3" s="282"/>
      <c r="AC3" s="282"/>
      <c r="AD3" s="282"/>
      <c r="AE3" s="282"/>
      <c r="AF3" s="282"/>
      <c r="AG3" s="282"/>
      <c r="AH3" s="282"/>
      <c r="AI3" s="282"/>
      <c r="AJ3" s="282"/>
      <c r="AK3" s="282"/>
      <c r="AL3" s="282"/>
      <c r="AM3" s="282"/>
      <c r="AN3" s="282"/>
      <c r="AO3" s="282"/>
      <c r="AP3" s="282"/>
      <c r="AQ3" s="282"/>
      <c r="AR3" s="282"/>
      <c r="AS3" s="282"/>
      <c r="AT3" s="282"/>
      <c r="AU3" s="282"/>
      <c r="AV3" s="282"/>
      <c r="AW3" s="282"/>
      <c r="AX3" s="282"/>
      <c r="AY3" s="282"/>
      <c r="AZ3" s="282"/>
      <c r="BA3" s="282"/>
      <c r="BB3" s="282"/>
      <c r="BC3" s="282"/>
      <c r="BD3" s="282"/>
      <c r="BE3" s="282"/>
      <c r="BF3" s="282"/>
      <c r="BG3" s="282"/>
      <c r="BH3" s="282"/>
      <c r="BI3" s="282"/>
      <c r="BJ3" s="282"/>
      <c r="BK3" s="282"/>
      <c r="BL3" s="282"/>
      <c r="BM3" s="282"/>
      <c r="BN3" s="282"/>
      <c r="BO3" s="282"/>
      <c r="BP3" s="282"/>
      <c r="BQ3" s="282"/>
      <c r="BR3" s="282"/>
      <c r="BS3" s="282"/>
      <c r="BT3" s="282"/>
      <c r="BU3" s="282"/>
      <c r="BV3" s="282"/>
      <c r="BW3" s="282"/>
      <c r="BX3" s="282"/>
      <c r="BY3" s="282"/>
      <c r="BZ3" s="282"/>
      <c r="CA3" s="282"/>
      <c r="CB3" s="282"/>
      <c r="CC3" s="282"/>
      <c r="CD3" s="282"/>
      <c r="CE3" s="282"/>
      <c r="CF3" s="282"/>
      <c r="CG3" s="282"/>
      <c r="CH3" s="282"/>
      <c r="CI3" s="282"/>
      <c r="CJ3" s="282"/>
      <c r="CK3" s="282"/>
      <c r="CL3" s="282"/>
      <c r="CM3" s="282"/>
      <c r="CN3" s="282"/>
      <c r="CO3" s="282"/>
      <c r="CP3" s="282"/>
      <c r="CQ3" s="282"/>
      <c r="CR3" s="282"/>
      <c r="CS3" s="282"/>
      <c r="CT3" s="282"/>
      <c r="CU3" s="282"/>
      <c r="CV3" s="282"/>
      <c r="CW3" s="282"/>
      <c r="CX3" s="282"/>
      <c r="CY3" s="282"/>
      <c r="CZ3" s="282"/>
      <c r="DA3" s="282"/>
      <c r="DB3" s="282"/>
      <c r="DC3" s="282"/>
      <c r="DD3" s="282"/>
      <c r="DE3" s="282"/>
      <c r="DF3" s="282"/>
      <c r="DG3" s="282"/>
      <c r="DH3" s="282"/>
      <c r="DI3" s="282"/>
      <c r="DJ3" s="282"/>
      <c r="DK3" s="282"/>
      <c r="DL3" s="282"/>
      <c r="DM3" s="282"/>
      <c r="DN3" s="282"/>
      <c r="DO3" s="282"/>
      <c r="DP3" s="282"/>
      <c r="DQ3" s="282"/>
      <c r="DR3" s="282"/>
      <c r="DS3" s="282"/>
      <c r="DT3" s="282"/>
      <c r="DU3" s="282"/>
      <c r="DV3" s="282"/>
      <c r="DW3" s="282"/>
      <c r="DX3" s="282"/>
      <c r="DY3" s="282"/>
      <c r="DZ3" s="282"/>
      <c r="EA3" s="282"/>
      <c r="EB3" s="282"/>
      <c r="EC3" s="282"/>
      <c r="ED3" s="282"/>
      <c r="EE3" s="282"/>
      <c r="EF3" s="282"/>
      <c r="EG3" s="282"/>
      <c r="EH3" s="282"/>
      <c r="EI3" s="282"/>
      <c r="EJ3" s="282"/>
      <c r="EK3" s="282"/>
      <c r="EL3" s="282"/>
      <c r="EM3" s="282"/>
      <c r="EN3" s="282"/>
      <c r="EO3" s="282"/>
      <c r="EP3" s="282"/>
      <c r="EQ3" s="282"/>
      <c r="ER3" s="282"/>
      <c r="ES3" s="282"/>
      <c r="ET3" s="282"/>
      <c r="EU3" s="282"/>
      <c r="EV3" s="282"/>
      <c r="EW3" s="282"/>
      <c r="EX3" s="282"/>
      <c r="EY3" s="282"/>
      <c r="EZ3" s="282"/>
      <c r="FA3" s="282"/>
      <c r="FB3" s="282"/>
      <c r="FC3" s="282"/>
      <c r="FD3" s="282"/>
      <c r="FE3" s="282"/>
      <c r="FF3" s="282"/>
      <c r="FG3" s="282"/>
      <c r="FH3" s="282"/>
      <c r="FI3" s="282"/>
      <c r="FJ3" s="282"/>
      <c r="FK3" s="282"/>
      <c r="FL3" s="282"/>
      <c r="FM3" s="282"/>
      <c r="FN3" s="282"/>
      <c r="FO3" s="282"/>
      <c r="FP3" s="282"/>
      <c r="FQ3" s="282"/>
      <c r="FR3" s="282"/>
      <c r="FS3" s="282"/>
      <c r="FT3" s="282"/>
      <c r="FU3" s="282"/>
      <c r="FV3" s="282"/>
      <c r="FW3" s="282"/>
      <c r="FX3" s="282"/>
      <c r="FY3" s="282"/>
      <c r="FZ3" s="282"/>
      <c r="GA3" s="282"/>
      <c r="GB3" s="282"/>
      <c r="GC3" s="282"/>
      <c r="GD3" s="282"/>
      <c r="GE3" s="282"/>
      <c r="GF3" s="282"/>
      <c r="GG3" s="282"/>
      <c r="GH3" s="282"/>
      <c r="GI3" s="282"/>
      <c r="GJ3" s="282"/>
      <c r="GK3" s="282"/>
      <c r="GL3" s="282"/>
      <c r="GM3" s="282"/>
      <c r="GN3" s="282"/>
      <c r="GO3" s="282"/>
      <c r="GP3" s="282"/>
      <c r="GQ3" s="282"/>
      <c r="GR3" s="282"/>
      <c r="GS3" s="282"/>
      <c r="GT3" s="282"/>
      <c r="GU3" s="282"/>
      <c r="GV3" s="282"/>
      <c r="GW3" s="282"/>
      <c r="GX3" s="282"/>
      <c r="GY3" s="282"/>
      <c r="GZ3" s="282"/>
      <c r="HA3" s="282"/>
      <c r="HB3" s="282"/>
      <c r="HC3" s="282"/>
      <c r="HD3" s="282"/>
      <c r="HE3" s="282"/>
      <c r="HF3" s="282"/>
      <c r="HG3" s="282"/>
      <c r="HH3" s="282"/>
      <c r="HI3" s="282"/>
      <c r="HJ3" s="282"/>
      <c r="HK3" s="282"/>
      <c r="HL3" s="282"/>
      <c r="HM3" s="282"/>
      <c r="HN3" s="282"/>
      <c r="HO3" s="282"/>
      <c r="HP3" s="282"/>
      <c r="HQ3" s="282"/>
      <c r="HR3" s="282"/>
      <c r="HS3" s="282"/>
      <c r="HT3" s="282"/>
      <c r="HU3" s="282"/>
      <c r="HV3" s="282"/>
      <c r="HW3" s="282"/>
      <c r="HX3" s="282"/>
      <c r="HY3" s="282"/>
      <c r="HZ3" s="282"/>
      <c r="IA3" s="282"/>
      <c r="IB3" s="282"/>
      <c r="IC3" s="282"/>
      <c r="ID3" s="282"/>
      <c r="IE3" s="282"/>
      <c r="IF3" s="282"/>
      <c r="IG3" s="282"/>
      <c r="IH3" s="282"/>
      <c r="II3" s="282"/>
      <c r="IJ3" s="282"/>
      <c r="IK3" s="282"/>
      <c r="IL3" s="282"/>
      <c r="IM3" s="282"/>
      <c r="IN3" s="282"/>
      <c r="IO3" s="282"/>
      <c r="IP3" s="282"/>
      <c r="IQ3" s="282"/>
      <c r="IR3" s="282"/>
      <c r="IS3" s="282"/>
      <c r="IT3" s="282"/>
      <c r="IU3" s="282"/>
    </row>
    <row r="4" spans="1:255" s="278" customFormat="1" ht="20.25" customHeight="1">
      <c r="A4" s="282"/>
      <c r="B4" s="284" t="s">
        <v>3</v>
      </c>
      <c r="C4" s="282"/>
      <c r="D4" s="282"/>
      <c r="E4" s="282"/>
      <c r="F4" s="282"/>
      <c r="G4" s="282"/>
      <c r="H4" s="282"/>
      <c r="I4" s="282"/>
      <c r="J4" s="282"/>
      <c r="K4" s="282"/>
      <c r="L4" s="282"/>
      <c r="M4" s="282"/>
      <c r="N4" s="282"/>
      <c r="O4" s="282"/>
      <c r="P4" s="282"/>
      <c r="Q4" s="282"/>
      <c r="R4" s="282"/>
      <c r="S4" s="282"/>
      <c r="T4" s="282"/>
      <c r="U4" s="282"/>
      <c r="V4" s="282"/>
      <c r="W4" s="282"/>
      <c r="X4" s="282"/>
      <c r="Y4" s="282"/>
      <c r="Z4" s="282"/>
      <c r="AA4" s="282"/>
      <c r="AB4" s="282"/>
      <c r="AC4" s="282"/>
      <c r="AD4" s="282"/>
      <c r="AE4" s="282"/>
      <c r="AF4" s="282"/>
      <c r="AG4" s="282"/>
      <c r="AH4" s="282"/>
      <c r="AI4" s="282"/>
      <c r="AJ4" s="282"/>
      <c r="AK4" s="282"/>
      <c r="AL4" s="282"/>
      <c r="AM4" s="282"/>
      <c r="AN4" s="282"/>
      <c r="AO4" s="282"/>
      <c r="AP4" s="282"/>
      <c r="AQ4" s="282"/>
      <c r="AR4" s="282"/>
      <c r="AS4" s="282"/>
      <c r="AT4" s="282"/>
      <c r="AU4" s="282"/>
      <c r="AV4" s="282"/>
      <c r="AW4" s="282"/>
      <c r="AX4" s="282"/>
      <c r="AY4" s="282"/>
      <c r="AZ4" s="282"/>
      <c r="BA4" s="282"/>
      <c r="BB4" s="282"/>
      <c r="BC4" s="282"/>
      <c r="BD4" s="282"/>
      <c r="BE4" s="282"/>
      <c r="BF4" s="282"/>
      <c r="BG4" s="282"/>
      <c r="BH4" s="282"/>
      <c r="BI4" s="282"/>
      <c r="BJ4" s="282"/>
      <c r="BK4" s="282"/>
      <c r="BL4" s="282"/>
      <c r="BM4" s="282"/>
      <c r="BN4" s="282"/>
      <c r="BO4" s="282"/>
      <c r="BP4" s="282"/>
      <c r="BQ4" s="282"/>
      <c r="BR4" s="282"/>
      <c r="BS4" s="282"/>
      <c r="BT4" s="282"/>
      <c r="BU4" s="282"/>
      <c r="BV4" s="282"/>
      <c r="BW4" s="282"/>
      <c r="BX4" s="282"/>
      <c r="BY4" s="282"/>
      <c r="BZ4" s="282"/>
      <c r="CA4" s="282"/>
      <c r="CB4" s="282"/>
      <c r="CC4" s="282"/>
      <c r="CD4" s="282"/>
      <c r="CE4" s="282"/>
      <c r="CF4" s="282"/>
      <c r="CG4" s="282"/>
      <c r="CH4" s="282"/>
      <c r="CI4" s="282"/>
      <c r="CJ4" s="282"/>
      <c r="CK4" s="282"/>
      <c r="CL4" s="282"/>
      <c r="CM4" s="282"/>
      <c r="CN4" s="282"/>
      <c r="CO4" s="282"/>
      <c r="CP4" s="282"/>
      <c r="CQ4" s="282"/>
      <c r="CR4" s="282"/>
      <c r="CS4" s="282"/>
      <c r="CT4" s="282"/>
      <c r="CU4" s="282"/>
      <c r="CV4" s="282"/>
      <c r="CW4" s="282"/>
      <c r="CX4" s="282"/>
      <c r="CY4" s="282"/>
      <c r="CZ4" s="282"/>
      <c r="DA4" s="282"/>
      <c r="DB4" s="282"/>
      <c r="DC4" s="282"/>
      <c r="DD4" s="282"/>
      <c r="DE4" s="282"/>
      <c r="DF4" s="282"/>
      <c r="DG4" s="282"/>
      <c r="DH4" s="282"/>
      <c r="DI4" s="282"/>
      <c r="DJ4" s="282"/>
      <c r="DK4" s="282"/>
      <c r="DL4" s="282"/>
      <c r="DM4" s="282"/>
      <c r="DN4" s="282"/>
      <c r="DO4" s="282"/>
      <c r="DP4" s="282"/>
      <c r="DQ4" s="282"/>
      <c r="DR4" s="282"/>
      <c r="DS4" s="282"/>
      <c r="DT4" s="282"/>
      <c r="DU4" s="282"/>
      <c r="DV4" s="282"/>
      <c r="DW4" s="282"/>
      <c r="DX4" s="282"/>
      <c r="DY4" s="282"/>
      <c r="DZ4" s="282"/>
      <c r="EA4" s="282"/>
      <c r="EB4" s="282"/>
      <c r="EC4" s="282"/>
      <c r="ED4" s="282"/>
      <c r="EE4" s="282"/>
      <c r="EF4" s="282"/>
      <c r="EG4" s="282"/>
      <c r="EH4" s="282"/>
      <c r="EI4" s="282"/>
      <c r="EJ4" s="282"/>
      <c r="EK4" s="282"/>
      <c r="EL4" s="282"/>
      <c r="EM4" s="282"/>
      <c r="EN4" s="282"/>
      <c r="EO4" s="282"/>
      <c r="EP4" s="282"/>
      <c r="EQ4" s="282"/>
      <c r="ER4" s="282"/>
      <c r="ES4" s="282"/>
      <c r="ET4" s="282"/>
      <c r="EU4" s="282"/>
      <c r="EV4" s="282"/>
      <c r="EW4" s="282"/>
      <c r="EX4" s="282"/>
      <c r="EY4" s="282"/>
      <c r="EZ4" s="282"/>
      <c r="FA4" s="282"/>
      <c r="FB4" s="282"/>
      <c r="FC4" s="282"/>
      <c r="FD4" s="282"/>
      <c r="FE4" s="282"/>
      <c r="FF4" s="282"/>
      <c r="FG4" s="282"/>
      <c r="FH4" s="282"/>
      <c r="FI4" s="282"/>
      <c r="FJ4" s="282"/>
      <c r="FK4" s="282"/>
      <c r="FL4" s="282"/>
      <c r="FM4" s="282"/>
      <c r="FN4" s="282"/>
      <c r="FO4" s="282"/>
      <c r="FP4" s="282"/>
      <c r="FQ4" s="282"/>
      <c r="FR4" s="282"/>
      <c r="FS4" s="282"/>
      <c r="FT4" s="282"/>
      <c r="FU4" s="282"/>
      <c r="FV4" s="282"/>
      <c r="FW4" s="282"/>
      <c r="FX4" s="282"/>
      <c r="FY4" s="282"/>
      <c r="FZ4" s="282"/>
      <c r="GA4" s="282"/>
      <c r="GB4" s="282"/>
      <c r="GC4" s="282"/>
      <c r="GD4" s="282"/>
      <c r="GE4" s="282"/>
      <c r="GF4" s="282"/>
      <c r="GG4" s="282"/>
      <c r="GH4" s="282"/>
      <c r="GI4" s="282"/>
      <c r="GJ4" s="282"/>
      <c r="GK4" s="282"/>
      <c r="GL4" s="282"/>
      <c r="GM4" s="282"/>
      <c r="GN4" s="282"/>
      <c r="GO4" s="282"/>
      <c r="GP4" s="282"/>
      <c r="GQ4" s="282"/>
      <c r="GR4" s="282"/>
      <c r="GS4" s="282"/>
      <c r="GT4" s="282"/>
      <c r="GU4" s="282"/>
      <c r="GV4" s="282"/>
      <c r="GW4" s="282"/>
      <c r="GX4" s="282"/>
      <c r="GY4" s="282"/>
      <c r="GZ4" s="282"/>
      <c r="HA4" s="282"/>
      <c r="HB4" s="282"/>
      <c r="HC4" s="282"/>
      <c r="HD4" s="282"/>
      <c r="HE4" s="282"/>
      <c r="HF4" s="282"/>
      <c r="HG4" s="282"/>
      <c r="HH4" s="282"/>
      <c r="HI4" s="282"/>
      <c r="HJ4" s="282"/>
      <c r="HK4" s="282"/>
      <c r="HL4" s="282"/>
      <c r="HM4" s="282"/>
      <c r="HN4" s="282"/>
      <c r="HO4" s="282"/>
      <c r="HP4" s="282"/>
      <c r="HQ4" s="282"/>
      <c r="HR4" s="282"/>
      <c r="HS4" s="282"/>
      <c r="HT4" s="282"/>
      <c r="HU4" s="282"/>
      <c r="HV4" s="282"/>
      <c r="HW4" s="282"/>
      <c r="HX4" s="282"/>
      <c r="HY4" s="282"/>
      <c r="HZ4" s="282"/>
      <c r="IA4" s="282"/>
      <c r="IB4" s="282"/>
      <c r="IC4" s="282"/>
      <c r="ID4" s="282"/>
      <c r="IE4" s="282"/>
      <c r="IF4" s="282"/>
      <c r="IG4" s="282"/>
      <c r="IH4" s="282"/>
      <c r="II4" s="282"/>
      <c r="IJ4" s="282"/>
      <c r="IK4" s="282"/>
      <c r="IL4" s="282"/>
      <c r="IM4" s="282"/>
      <c r="IN4" s="282"/>
      <c r="IO4" s="282"/>
      <c r="IP4" s="282"/>
      <c r="IQ4" s="282"/>
      <c r="IR4" s="282"/>
      <c r="IS4" s="282"/>
      <c r="IT4" s="282"/>
      <c r="IU4" s="282"/>
    </row>
    <row r="5" s="279" customFormat="1" ht="20.25" customHeight="1">
      <c r="B5" s="284" t="s">
        <v>4</v>
      </c>
    </row>
    <row r="6" s="279" customFormat="1" ht="20.25" customHeight="1">
      <c r="B6" s="284" t="s">
        <v>5</v>
      </c>
    </row>
    <row r="7" s="279" customFormat="1" ht="20.25" customHeight="1">
      <c r="B7" s="284" t="s">
        <v>6</v>
      </c>
    </row>
    <row r="8" s="279" customFormat="1" ht="20.25" customHeight="1">
      <c r="B8" s="284" t="s">
        <v>7</v>
      </c>
    </row>
    <row r="9" s="279" customFormat="1" ht="20.25" customHeight="1">
      <c r="B9" s="284" t="s">
        <v>8</v>
      </c>
    </row>
    <row r="10" s="279" customFormat="1" ht="20.25" customHeight="1">
      <c r="B10" s="284" t="s">
        <v>9</v>
      </c>
    </row>
    <row r="11" s="279" customFormat="1" ht="20.25" customHeight="1">
      <c r="B11" s="284" t="s">
        <v>10</v>
      </c>
    </row>
    <row r="12" s="279" customFormat="1" ht="20.25" customHeight="1">
      <c r="B12" s="284" t="s">
        <v>11</v>
      </c>
    </row>
    <row r="13" s="279" customFormat="1" ht="20.25" customHeight="1">
      <c r="B13" s="284" t="s">
        <v>12</v>
      </c>
    </row>
    <row r="14" s="279" customFormat="1" ht="20.25" customHeight="1">
      <c r="B14" s="284" t="s">
        <v>13</v>
      </c>
    </row>
    <row r="15" s="279" customFormat="1" ht="20.25" customHeight="1">
      <c r="B15" s="284" t="s">
        <v>14</v>
      </c>
    </row>
    <row r="16" s="279" customFormat="1" ht="20.25" customHeight="1">
      <c r="B16" s="284" t="s">
        <v>15</v>
      </c>
    </row>
    <row r="17" s="279" customFormat="1" ht="20.25" customHeight="1">
      <c r="B17" s="284" t="s">
        <v>16</v>
      </c>
    </row>
    <row r="18" s="279" customFormat="1" ht="20.25" customHeight="1">
      <c r="B18" s="284" t="s">
        <v>17</v>
      </c>
    </row>
    <row r="19" spans="1:2" s="280" customFormat="1" ht="20.25" customHeight="1">
      <c r="A19" s="286"/>
      <c r="B19" s="284" t="s">
        <v>18</v>
      </c>
    </row>
    <row r="20" s="280" customFormat="1" ht="20.25" customHeight="1">
      <c r="B20" s="284" t="s">
        <v>19</v>
      </c>
    </row>
    <row r="21" spans="1:2" s="280" customFormat="1" ht="24.75" customHeight="1">
      <c r="A21" s="286"/>
      <c r="B21" s="287"/>
    </row>
    <row r="22" s="280" customFormat="1" ht="24.75" customHeight="1">
      <c r="B22" s="288"/>
    </row>
    <row r="23" s="280" customFormat="1" ht="24.75" customHeight="1">
      <c r="B23" s="287"/>
    </row>
    <row r="24" spans="1:255" s="278" customFormat="1" ht="24.75" customHeight="1">
      <c r="A24" s="280"/>
      <c r="B24" s="287"/>
      <c r="C24" s="282"/>
      <c r="D24" s="282"/>
      <c r="E24" s="282"/>
      <c r="F24" s="282"/>
      <c r="G24" s="282"/>
      <c r="H24" s="282"/>
      <c r="I24" s="282"/>
      <c r="J24" s="282"/>
      <c r="K24" s="282"/>
      <c r="L24" s="282"/>
      <c r="M24" s="282"/>
      <c r="N24" s="282"/>
      <c r="O24" s="282"/>
      <c r="P24" s="282"/>
      <c r="Q24" s="282"/>
      <c r="R24" s="282"/>
      <c r="S24" s="282"/>
      <c r="T24" s="282"/>
      <c r="U24" s="282"/>
      <c r="V24" s="282"/>
      <c r="W24" s="282"/>
      <c r="X24" s="282"/>
      <c r="Y24" s="282"/>
      <c r="Z24" s="282"/>
      <c r="AA24" s="282"/>
      <c r="AB24" s="282"/>
      <c r="AC24" s="282"/>
      <c r="AD24" s="282"/>
      <c r="AE24" s="282"/>
      <c r="AF24" s="282"/>
      <c r="AG24" s="282"/>
      <c r="AH24" s="282"/>
      <c r="AI24" s="282"/>
      <c r="AJ24" s="282"/>
      <c r="AK24" s="282"/>
      <c r="AL24" s="282"/>
      <c r="AM24" s="282"/>
      <c r="AN24" s="282"/>
      <c r="AO24" s="282"/>
      <c r="AP24" s="282"/>
      <c r="AQ24" s="282"/>
      <c r="AR24" s="282"/>
      <c r="AS24" s="282"/>
      <c r="AT24" s="282"/>
      <c r="AU24" s="282"/>
      <c r="AV24" s="282"/>
      <c r="AW24" s="282"/>
      <c r="AX24" s="282"/>
      <c r="AY24" s="282"/>
      <c r="AZ24" s="282"/>
      <c r="BA24" s="282"/>
      <c r="BB24" s="282"/>
      <c r="BC24" s="282"/>
      <c r="BD24" s="282"/>
      <c r="BE24" s="282"/>
      <c r="BF24" s="282"/>
      <c r="BG24" s="282"/>
      <c r="BH24" s="282"/>
      <c r="BI24" s="282"/>
      <c r="BJ24" s="282"/>
      <c r="BK24" s="282"/>
      <c r="BL24" s="282"/>
      <c r="BM24" s="282"/>
      <c r="BN24" s="282"/>
      <c r="BO24" s="282"/>
      <c r="BP24" s="282"/>
      <c r="BQ24" s="282"/>
      <c r="BR24" s="282"/>
      <c r="BS24" s="282"/>
      <c r="BT24" s="282"/>
      <c r="BU24" s="282"/>
      <c r="BV24" s="282"/>
      <c r="BW24" s="282"/>
      <c r="BX24" s="282"/>
      <c r="BY24" s="282"/>
      <c r="BZ24" s="282"/>
      <c r="CA24" s="282"/>
      <c r="CB24" s="282"/>
      <c r="CC24" s="282"/>
      <c r="CD24" s="282"/>
      <c r="CE24" s="282"/>
      <c r="CF24" s="282"/>
      <c r="CG24" s="282"/>
      <c r="CH24" s="282"/>
      <c r="CI24" s="282"/>
      <c r="CJ24" s="282"/>
      <c r="CK24" s="282"/>
      <c r="CL24" s="282"/>
      <c r="CM24" s="282"/>
      <c r="CN24" s="282"/>
      <c r="CO24" s="282"/>
      <c r="CP24" s="282"/>
      <c r="CQ24" s="282"/>
      <c r="CR24" s="282"/>
      <c r="CS24" s="282"/>
      <c r="CT24" s="282"/>
      <c r="CU24" s="282"/>
      <c r="CV24" s="282"/>
      <c r="CW24" s="282"/>
      <c r="CX24" s="282"/>
      <c r="CY24" s="282"/>
      <c r="CZ24" s="282"/>
      <c r="DA24" s="282"/>
      <c r="DB24" s="282"/>
      <c r="DC24" s="282"/>
      <c r="DD24" s="282"/>
      <c r="DE24" s="282"/>
      <c r="DF24" s="282"/>
      <c r="DG24" s="282"/>
      <c r="DH24" s="282"/>
      <c r="DI24" s="282"/>
      <c r="DJ24" s="282"/>
      <c r="DK24" s="282"/>
      <c r="DL24" s="282"/>
      <c r="DM24" s="282"/>
      <c r="DN24" s="282"/>
      <c r="DO24" s="282"/>
      <c r="DP24" s="282"/>
      <c r="DQ24" s="282"/>
      <c r="DR24" s="282"/>
      <c r="DS24" s="282"/>
      <c r="DT24" s="282"/>
      <c r="DU24" s="282"/>
      <c r="DV24" s="282"/>
      <c r="DW24" s="282"/>
      <c r="DX24" s="282"/>
      <c r="DY24" s="282"/>
      <c r="DZ24" s="282"/>
      <c r="EA24" s="282"/>
      <c r="EB24" s="282"/>
      <c r="EC24" s="282"/>
      <c r="ED24" s="282"/>
      <c r="EE24" s="282"/>
      <c r="EF24" s="282"/>
      <c r="EG24" s="282"/>
      <c r="EH24" s="282"/>
      <c r="EI24" s="282"/>
      <c r="EJ24" s="282"/>
      <c r="EK24" s="282"/>
      <c r="EL24" s="282"/>
      <c r="EM24" s="282"/>
      <c r="EN24" s="282"/>
      <c r="EO24" s="282"/>
      <c r="EP24" s="282"/>
      <c r="EQ24" s="282"/>
      <c r="ER24" s="282"/>
      <c r="ES24" s="282"/>
      <c r="ET24" s="282"/>
      <c r="EU24" s="282"/>
      <c r="EV24" s="282"/>
      <c r="EW24" s="282"/>
      <c r="EX24" s="282"/>
      <c r="EY24" s="282"/>
      <c r="EZ24" s="282"/>
      <c r="FA24" s="282"/>
      <c r="FB24" s="282"/>
      <c r="FC24" s="282"/>
      <c r="FD24" s="282"/>
      <c r="FE24" s="282"/>
      <c r="FF24" s="282"/>
      <c r="FG24" s="282"/>
      <c r="FH24" s="282"/>
      <c r="FI24" s="282"/>
      <c r="FJ24" s="282"/>
      <c r="FK24" s="282"/>
      <c r="FL24" s="282"/>
      <c r="FM24" s="282"/>
      <c r="FN24" s="282"/>
      <c r="FO24" s="282"/>
      <c r="FP24" s="282"/>
      <c r="FQ24" s="282"/>
      <c r="FR24" s="282"/>
      <c r="FS24" s="282"/>
      <c r="FT24" s="282"/>
      <c r="FU24" s="282"/>
      <c r="FV24" s="282"/>
      <c r="FW24" s="282"/>
      <c r="FX24" s="282"/>
      <c r="FY24" s="282"/>
      <c r="FZ24" s="282"/>
      <c r="GA24" s="282"/>
      <c r="GB24" s="282"/>
      <c r="GC24" s="282"/>
      <c r="GD24" s="282"/>
      <c r="GE24" s="282"/>
      <c r="GF24" s="282"/>
      <c r="GG24" s="282"/>
      <c r="GH24" s="282"/>
      <c r="GI24" s="282"/>
      <c r="GJ24" s="282"/>
      <c r="GK24" s="282"/>
      <c r="GL24" s="282"/>
      <c r="GM24" s="282"/>
      <c r="GN24" s="282"/>
      <c r="GO24" s="282"/>
      <c r="GP24" s="282"/>
      <c r="GQ24" s="282"/>
      <c r="GR24" s="282"/>
      <c r="GS24" s="282"/>
      <c r="GT24" s="282"/>
      <c r="GU24" s="282"/>
      <c r="GV24" s="282"/>
      <c r="GW24" s="282"/>
      <c r="GX24" s="282"/>
      <c r="GY24" s="282"/>
      <c r="GZ24" s="282"/>
      <c r="HA24" s="282"/>
      <c r="HB24" s="282"/>
      <c r="HC24" s="282"/>
      <c r="HD24" s="282"/>
      <c r="HE24" s="282"/>
      <c r="HF24" s="282"/>
      <c r="HG24" s="282"/>
      <c r="HH24" s="282"/>
      <c r="HI24" s="282"/>
      <c r="HJ24" s="282"/>
      <c r="HK24" s="282"/>
      <c r="HL24" s="282"/>
      <c r="HM24" s="282"/>
      <c r="HN24" s="282"/>
      <c r="HO24" s="282"/>
      <c r="HP24" s="282"/>
      <c r="HQ24" s="282"/>
      <c r="HR24" s="282"/>
      <c r="HS24" s="282"/>
      <c r="HT24" s="282"/>
      <c r="HU24" s="282"/>
      <c r="HV24" s="282"/>
      <c r="HW24" s="282"/>
      <c r="HX24" s="282"/>
      <c r="HY24" s="282"/>
      <c r="HZ24" s="282"/>
      <c r="IA24" s="282"/>
      <c r="IB24" s="282"/>
      <c r="IC24" s="282"/>
      <c r="ID24" s="282"/>
      <c r="IE24" s="282"/>
      <c r="IF24" s="282"/>
      <c r="IG24" s="282"/>
      <c r="IH24" s="282"/>
      <c r="II24" s="282"/>
      <c r="IJ24" s="282"/>
      <c r="IK24" s="282"/>
      <c r="IL24" s="282"/>
      <c r="IM24" s="282"/>
      <c r="IN24" s="282"/>
      <c r="IO24" s="282"/>
      <c r="IP24" s="282"/>
      <c r="IQ24" s="282"/>
      <c r="IR24" s="282"/>
      <c r="IS24" s="282"/>
      <c r="IT24" s="282"/>
      <c r="IU24" s="282"/>
    </row>
    <row r="25" spans="1:255" s="278" customFormat="1" ht="24.75" customHeight="1">
      <c r="A25" s="286"/>
      <c r="B25" s="287"/>
      <c r="C25" s="282"/>
      <c r="D25" s="282"/>
      <c r="E25" s="282"/>
      <c r="F25" s="282"/>
      <c r="G25" s="282"/>
      <c r="H25" s="282"/>
      <c r="I25" s="282"/>
      <c r="J25" s="282"/>
      <c r="K25" s="282"/>
      <c r="L25" s="282"/>
      <c r="M25" s="282"/>
      <c r="N25" s="282"/>
      <c r="O25" s="282"/>
      <c r="P25" s="282"/>
      <c r="Q25" s="282"/>
      <c r="R25" s="282"/>
      <c r="S25" s="282"/>
      <c r="T25" s="282"/>
      <c r="U25" s="282"/>
      <c r="V25" s="282"/>
      <c r="W25" s="282"/>
      <c r="X25" s="282"/>
      <c r="Y25" s="282"/>
      <c r="Z25" s="282"/>
      <c r="AA25" s="282"/>
      <c r="AB25" s="282"/>
      <c r="AC25" s="282"/>
      <c r="AD25" s="282"/>
      <c r="AE25" s="282"/>
      <c r="AF25" s="282"/>
      <c r="AG25" s="282"/>
      <c r="AH25" s="282"/>
      <c r="AI25" s="282"/>
      <c r="AJ25" s="282"/>
      <c r="AK25" s="282"/>
      <c r="AL25" s="282"/>
      <c r="AM25" s="282"/>
      <c r="AN25" s="282"/>
      <c r="AO25" s="282"/>
      <c r="AP25" s="282"/>
      <c r="AQ25" s="282"/>
      <c r="AR25" s="282"/>
      <c r="AS25" s="282"/>
      <c r="AT25" s="282"/>
      <c r="AU25" s="282"/>
      <c r="AV25" s="282"/>
      <c r="AW25" s="282"/>
      <c r="AX25" s="282"/>
      <c r="AY25" s="282"/>
      <c r="AZ25" s="282"/>
      <c r="BA25" s="282"/>
      <c r="BB25" s="282"/>
      <c r="BC25" s="282"/>
      <c r="BD25" s="282"/>
      <c r="BE25" s="282"/>
      <c r="BF25" s="282"/>
      <c r="BG25" s="282"/>
      <c r="BH25" s="282"/>
      <c r="BI25" s="282"/>
      <c r="BJ25" s="282"/>
      <c r="BK25" s="282"/>
      <c r="BL25" s="282"/>
      <c r="BM25" s="282"/>
      <c r="BN25" s="282"/>
      <c r="BO25" s="282"/>
      <c r="BP25" s="282"/>
      <c r="BQ25" s="282"/>
      <c r="BR25" s="282"/>
      <c r="BS25" s="282"/>
      <c r="BT25" s="282"/>
      <c r="BU25" s="282"/>
      <c r="BV25" s="282"/>
      <c r="BW25" s="282"/>
      <c r="BX25" s="282"/>
      <c r="BY25" s="282"/>
      <c r="BZ25" s="282"/>
      <c r="CA25" s="282"/>
      <c r="CB25" s="282"/>
      <c r="CC25" s="282"/>
      <c r="CD25" s="282"/>
      <c r="CE25" s="282"/>
      <c r="CF25" s="282"/>
      <c r="CG25" s="282"/>
      <c r="CH25" s="282"/>
      <c r="CI25" s="282"/>
      <c r="CJ25" s="282"/>
      <c r="CK25" s="282"/>
      <c r="CL25" s="282"/>
      <c r="CM25" s="282"/>
      <c r="CN25" s="282"/>
      <c r="CO25" s="282"/>
      <c r="CP25" s="282"/>
      <c r="CQ25" s="282"/>
      <c r="CR25" s="282"/>
      <c r="CS25" s="282"/>
      <c r="CT25" s="282"/>
      <c r="CU25" s="282"/>
      <c r="CV25" s="282"/>
      <c r="CW25" s="282"/>
      <c r="CX25" s="282"/>
      <c r="CY25" s="282"/>
      <c r="CZ25" s="282"/>
      <c r="DA25" s="282"/>
      <c r="DB25" s="282"/>
      <c r="DC25" s="282"/>
      <c r="DD25" s="282"/>
      <c r="DE25" s="282"/>
      <c r="DF25" s="282"/>
      <c r="DG25" s="282"/>
      <c r="DH25" s="282"/>
      <c r="DI25" s="282"/>
      <c r="DJ25" s="282"/>
      <c r="DK25" s="282"/>
      <c r="DL25" s="282"/>
      <c r="DM25" s="282"/>
      <c r="DN25" s="282"/>
      <c r="DO25" s="282"/>
      <c r="DP25" s="282"/>
      <c r="DQ25" s="282"/>
      <c r="DR25" s="282"/>
      <c r="DS25" s="282"/>
      <c r="DT25" s="282"/>
      <c r="DU25" s="282"/>
      <c r="DV25" s="282"/>
      <c r="DW25" s="282"/>
      <c r="DX25" s="282"/>
      <c r="DY25" s="282"/>
      <c r="DZ25" s="282"/>
      <c r="EA25" s="282"/>
      <c r="EB25" s="282"/>
      <c r="EC25" s="282"/>
      <c r="ED25" s="282"/>
      <c r="EE25" s="282"/>
      <c r="EF25" s="282"/>
      <c r="EG25" s="282"/>
      <c r="EH25" s="282"/>
      <c r="EI25" s="282"/>
      <c r="EJ25" s="282"/>
      <c r="EK25" s="282"/>
      <c r="EL25" s="282"/>
      <c r="EM25" s="282"/>
      <c r="EN25" s="282"/>
      <c r="EO25" s="282"/>
      <c r="EP25" s="282"/>
      <c r="EQ25" s="282"/>
      <c r="ER25" s="282"/>
      <c r="ES25" s="282"/>
      <c r="ET25" s="282"/>
      <c r="EU25" s="282"/>
      <c r="EV25" s="282"/>
      <c r="EW25" s="282"/>
      <c r="EX25" s="282"/>
      <c r="EY25" s="282"/>
      <c r="EZ25" s="282"/>
      <c r="FA25" s="282"/>
      <c r="FB25" s="282"/>
      <c r="FC25" s="282"/>
      <c r="FD25" s="282"/>
      <c r="FE25" s="282"/>
      <c r="FF25" s="282"/>
      <c r="FG25" s="282"/>
      <c r="FH25" s="282"/>
      <c r="FI25" s="282"/>
      <c r="FJ25" s="282"/>
      <c r="FK25" s="282"/>
      <c r="FL25" s="282"/>
      <c r="FM25" s="282"/>
      <c r="FN25" s="282"/>
      <c r="FO25" s="282"/>
      <c r="FP25" s="282"/>
      <c r="FQ25" s="282"/>
      <c r="FR25" s="282"/>
      <c r="FS25" s="282"/>
      <c r="FT25" s="282"/>
      <c r="FU25" s="282"/>
      <c r="FV25" s="282"/>
      <c r="FW25" s="282"/>
      <c r="FX25" s="282"/>
      <c r="FY25" s="282"/>
      <c r="FZ25" s="282"/>
      <c r="GA25" s="282"/>
      <c r="GB25" s="282"/>
      <c r="GC25" s="282"/>
      <c r="GD25" s="282"/>
      <c r="GE25" s="282"/>
      <c r="GF25" s="282"/>
      <c r="GG25" s="282"/>
      <c r="GH25" s="282"/>
      <c r="GI25" s="282"/>
      <c r="GJ25" s="282"/>
      <c r="GK25" s="282"/>
      <c r="GL25" s="282"/>
      <c r="GM25" s="282"/>
      <c r="GN25" s="282"/>
      <c r="GO25" s="282"/>
      <c r="GP25" s="282"/>
      <c r="GQ25" s="282"/>
      <c r="GR25" s="282"/>
      <c r="GS25" s="282"/>
      <c r="GT25" s="282"/>
      <c r="GU25" s="282"/>
      <c r="GV25" s="282"/>
      <c r="GW25" s="282"/>
      <c r="GX25" s="282"/>
      <c r="GY25" s="282"/>
      <c r="GZ25" s="282"/>
      <c r="HA25" s="282"/>
      <c r="HB25" s="282"/>
      <c r="HC25" s="282"/>
      <c r="HD25" s="282"/>
      <c r="HE25" s="282"/>
      <c r="HF25" s="282"/>
      <c r="HG25" s="282"/>
      <c r="HH25" s="282"/>
      <c r="HI25" s="282"/>
      <c r="HJ25" s="282"/>
      <c r="HK25" s="282"/>
      <c r="HL25" s="282"/>
      <c r="HM25" s="282"/>
      <c r="HN25" s="282"/>
      <c r="HO25" s="282"/>
      <c r="HP25" s="282"/>
      <c r="HQ25" s="282"/>
      <c r="HR25" s="282"/>
      <c r="HS25" s="282"/>
      <c r="HT25" s="282"/>
      <c r="HU25" s="282"/>
      <c r="HV25" s="282"/>
      <c r="HW25" s="282"/>
      <c r="HX25" s="282"/>
      <c r="HY25" s="282"/>
      <c r="HZ25" s="282"/>
      <c r="IA25" s="282"/>
      <c r="IB25" s="282"/>
      <c r="IC25" s="282"/>
      <c r="ID25" s="282"/>
      <c r="IE25" s="282"/>
      <c r="IF25" s="282"/>
      <c r="IG25" s="282"/>
      <c r="IH25" s="282"/>
      <c r="II25" s="282"/>
      <c r="IJ25" s="282"/>
      <c r="IK25" s="282"/>
      <c r="IL25" s="282"/>
      <c r="IM25" s="282"/>
      <c r="IN25" s="282"/>
      <c r="IO25" s="282"/>
      <c r="IP25" s="282"/>
      <c r="IQ25" s="282"/>
      <c r="IR25" s="282"/>
      <c r="IS25" s="282"/>
      <c r="IT25" s="282"/>
      <c r="IU25" s="282"/>
    </row>
    <row r="26" spans="1:255" s="278" customFormat="1" ht="24.75" customHeight="1">
      <c r="A26" s="286"/>
      <c r="B26" s="287"/>
      <c r="C26" s="282"/>
      <c r="D26" s="282"/>
      <c r="E26" s="282"/>
      <c r="F26" s="282"/>
      <c r="G26" s="282"/>
      <c r="H26" s="282"/>
      <c r="I26" s="282"/>
      <c r="J26" s="282"/>
      <c r="K26" s="282"/>
      <c r="L26" s="282"/>
      <c r="M26" s="282"/>
      <c r="N26" s="282"/>
      <c r="O26" s="282"/>
      <c r="P26" s="282"/>
      <c r="Q26" s="282"/>
      <c r="R26" s="282"/>
      <c r="S26" s="282"/>
      <c r="T26" s="282"/>
      <c r="U26" s="282"/>
      <c r="V26" s="282"/>
      <c r="W26" s="282"/>
      <c r="X26" s="282"/>
      <c r="Y26" s="282"/>
      <c r="Z26" s="282"/>
      <c r="AA26" s="282"/>
      <c r="AB26" s="282"/>
      <c r="AC26" s="282"/>
      <c r="AD26" s="282"/>
      <c r="AE26" s="282"/>
      <c r="AF26" s="282"/>
      <c r="AG26" s="282"/>
      <c r="AH26" s="282"/>
      <c r="AI26" s="282"/>
      <c r="AJ26" s="282"/>
      <c r="AK26" s="282"/>
      <c r="AL26" s="282"/>
      <c r="AM26" s="282"/>
      <c r="AN26" s="282"/>
      <c r="AO26" s="282"/>
      <c r="AP26" s="282"/>
      <c r="AQ26" s="282"/>
      <c r="AR26" s="282"/>
      <c r="AS26" s="282"/>
      <c r="AT26" s="282"/>
      <c r="AU26" s="282"/>
      <c r="AV26" s="282"/>
      <c r="AW26" s="282"/>
      <c r="AX26" s="282"/>
      <c r="AY26" s="282"/>
      <c r="AZ26" s="282"/>
      <c r="BA26" s="282"/>
      <c r="BB26" s="282"/>
      <c r="BC26" s="282"/>
      <c r="BD26" s="282"/>
      <c r="BE26" s="282"/>
      <c r="BF26" s="282"/>
      <c r="BG26" s="282"/>
      <c r="BH26" s="282"/>
      <c r="BI26" s="282"/>
      <c r="BJ26" s="282"/>
      <c r="BK26" s="282"/>
      <c r="BL26" s="282"/>
      <c r="BM26" s="282"/>
      <c r="BN26" s="282"/>
      <c r="BO26" s="282"/>
      <c r="BP26" s="282"/>
      <c r="BQ26" s="282"/>
      <c r="BR26" s="282"/>
      <c r="BS26" s="282"/>
      <c r="BT26" s="282"/>
      <c r="BU26" s="282"/>
      <c r="BV26" s="282"/>
      <c r="BW26" s="282"/>
      <c r="BX26" s="282"/>
      <c r="BY26" s="282"/>
      <c r="BZ26" s="282"/>
      <c r="CA26" s="282"/>
      <c r="CB26" s="282"/>
      <c r="CC26" s="282"/>
      <c r="CD26" s="282"/>
      <c r="CE26" s="282"/>
      <c r="CF26" s="282"/>
      <c r="CG26" s="282"/>
      <c r="CH26" s="282"/>
      <c r="CI26" s="282"/>
      <c r="CJ26" s="282"/>
      <c r="CK26" s="282"/>
      <c r="CL26" s="282"/>
      <c r="CM26" s="282"/>
      <c r="CN26" s="282"/>
      <c r="CO26" s="282"/>
      <c r="CP26" s="282"/>
      <c r="CQ26" s="282"/>
      <c r="CR26" s="282"/>
      <c r="CS26" s="282"/>
      <c r="CT26" s="282"/>
      <c r="CU26" s="282"/>
      <c r="CV26" s="282"/>
      <c r="CW26" s="282"/>
      <c r="CX26" s="282"/>
      <c r="CY26" s="282"/>
      <c r="CZ26" s="282"/>
      <c r="DA26" s="282"/>
      <c r="DB26" s="282"/>
      <c r="DC26" s="282"/>
      <c r="DD26" s="282"/>
      <c r="DE26" s="282"/>
      <c r="DF26" s="282"/>
      <c r="DG26" s="282"/>
      <c r="DH26" s="282"/>
      <c r="DI26" s="282"/>
      <c r="DJ26" s="282"/>
      <c r="DK26" s="282"/>
      <c r="DL26" s="282"/>
      <c r="DM26" s="282"/>
      <c r="DN26" s="282"/>
      <c r="DO26" s="282"/>
      <c r="DP26" s="282"/>
      <c r="DQ26" s="282"/>
      <c r="DR26" s="282"/>
      <c r="DS26" s="282"/>
      <c r="DT26" s="282"/>
      <c r="DU26" s="282"/>
      <c r="DV26" s="282"/>
      <c r="DW26" s="282"/>
      <c r="DX26" s="282"/>
      <c r="DY26" s="282"/>
      <c r="DZ26" s="282"/>
      <c r="EA26" s="282"/>
      <c r="EB26" s="282"/>
      <c r="EC26" s="282"/>
      <c r="ED26" s="282"/>
      <c r="EE26" s="282"/>
      <c r="EF26" s="282"/>
      <c r="EG26" s="282"/>
      <c r="EH26" s="282"/>
      <c r="EI26" s="282"/>
      <c r="EJ26" s="282"/>
      <c r="EK26" s="282"/>
      <c r="EL26" s="282"/>
      <c r="EM26" s="282"/>
      <c r="EN26" s="282"/>
      <c r="EO26" s="282"/>
      <c r="EP26" s="282"/>
      <c r="EQ26" s="282"/>
      <c r="ER26" s="282"/>
      <c r="ES26" s="282"/>
      <c r="ET26" s="282"/>
      <c r="EU26" s="282"/>
      <c r="EV26" s="282"/>
      <c r="EW26" s="282"/>
      <c r="EX26" s="282"/>
      <c r="EY26" s="282"/>
      <c r="EZ26" s="282"/>
      <c r="FA26" s="282"/>
      <c r="FB26" s="282"/>
      <c r="FC26" s="282"/>
      <c r="FD26" s="282"/>
      <c r="FE26" s="282"/>
      <c r="FF26" s="282"/>
      <c r="FG26" s="282"/>
      <c r="FH26" s="282"/>
      <c r="FI26" s="282"/>
      <c r="FJ26" s="282"/>
      <c r="FK26" s="282"/>
      <c r="FL26" s="282"/>
      <c r="FM26" s="282"/>
      <c r="FN26" s="282"/>
      <c r="FO26" s="282"/>
      <c r="FP26" s="282"/>
      <c r="FQ26" s="282"/>
      <c r="FR26" s="282"/>
      <c r="FS26" s="282"/>
      <c r="FT26" s="282"/>
      <c r="FU26" s="282"/>
      <c r="FV26" s="282"/>
      <c r="FW26" s="282"/>
      <c r="FX26" s="282"/>
      <c r="FY26" s="282"/>
      <c r="FZ26" s="282"/>
      <c r="GA26" s="282"/>
      <c r="GB26" s="282"/>
      <c r="GC26" s="282"/>
      <c r="GD26" s="282"/>
      <c r="GE26" s="282"/>
      <c r="GF26" s="282"/>
      <c r="GG26" s="282"/>
      <c r="GH26" s="282"/>
      <c r="GI26" s="282"/>
      <c r="GJ26" s="282"/>
      <c r="GK26" s="282"/>
      <c r="GL26" s="282"/>
      <c r="GM26" s="282"/>
      <c r="GN26" s="282"/>
      <c r="GO26" s="282"/>
      <c r="GP26" s="282"/>
      <c r="GQ26" s="282"/>
      <c r="GR26" s="282"/>
      <c r="GS26" s="282"/>
      <c r="GT26" s="282"/>
      <c r="GU26" s="282"/>
      <c r="GV26" s="282"/>
      <c r="GW26" s="282"/>
      <c r="GX26" s="282"/>
      <c r="GY26" s="282"/>
      <c r="GZ26" s="282"/>
      <c r="HA26" s="282"/>
      <c r="HB26" s="282"/>
      <c r="HC26" s="282"/>
      <c r="HD26" s="282"/>
      <c r="HE26" s="282"/>
      <c r="HF26" s="282"/>
      <c r="HG26" s="282"/>
      <c r="HH26" s="282"/>
      <c r="HI26" s="282"/>
      <c r="HJ26" s="282"/>
      <c r="HK26" s="282"/>
      <c r="HL26" s="282"/>
      <c r="HM26" s="282"/>
      <c r="HN26" s="282"/>
      <c r="HO26" s="282"/>
      <c r="HP26" s="282"/>
      <c r="HQ26" s="282"/>
      <c r="HR26" s="282"/>
      <c r="HS26" s="282"/>
      <c r="HT26" s="282"/>
      <c r="HU26" s="282"/>
      <c r="HV26" s="282"/>
      <c r="HW26" s="282"/>
      <c r="HX26" s="282"/>
      <c r="HY26" s="282"/>
      <c r="HZ26" s="282"/>
      <c r="IA26" s="282"/>
      <c r="IB26" s="282"/>
      <c r="IC26" s="282"/>
      <c r="ID26" s="282"/>
      <c r="IE26" s="282"/>
      <c r="IF26" s="282"/>
      <c r="IG26" s="282"/>
      <c r="IH26" s="282"/>
      <c r="II26" s="282"/>
      <c r="IJ26" s="282"/>
      <c r="IK26" s="282"/>
      <c r="IL26" s="282"/>
      <c r="IM26" s="282"/>
      <c r="IN26" s="282"/>
      <c r="IO26" s="282"/>
      <c r="IP26" s="282"/>
      <c r="IQ26" s="282"/>
      <c r="IR26" s="282"/>
      <c r="IS26" s="282"/>
      <c r="IT26" s="282"/>
      <c r="IU26" s="282"/>
    </row>
    <row r="27" spans="1:255" s="278" customFormat="1" ht="24.75" customHeight="1">
      <c r="A27" s="286"/>
      <c r="B27" s="287"/>
      <c r="C27" s="282"/>
      <c r="D27" s="282"/>
      <c r="E27" s="282"/>
      <c r="F27" s="282"/>
      <c r="G27" s="282"/>
      <c r="H27" s="282"/>
      <c r="I27" s="282"/>
      <c r="J27" s="282"/>
      <c r="K27" s="282"/>
      <c r="L27" s="282"/>
      <c r="M27" s="282"/>
      <c r="N27" s="282"/>
      <c r="O27" s="282"/>
      <c r="P27" s="282"/>
      <c r="Q27" s="282"/>
      <c r="R27" s="282"/>
      <c r="S27" s="282"/>
      <c r="T27" s="282"/>
      <c r="U27" s="282"/>
      <c r="V27" s="282"/>
      <c r="W27" s="282"/>
      <c r="X27" s="282"/>
      <c r="Y27" s="282"/>
      <c r="Z27" s="282"/>
      <c r="AA27" s="282"/>
      <c r="AB27" s="282"/>
      <c r="AC27" s="282"/>
      <c r="AD27" s="282"/>
      <c r="AE27" s="282"/>
      <c r="AF27" s="282"/>
      <c r="AG27" s="282"/>
      <c r="AH27" s="282"/>
      <c r="AI27" s="282"/>
      <c r="AJ27" s="282"/>
      <c r="AK27" s="282"/>
      <c r="AL27" s="282"/>
      <c r="AM27" s="282"/>
      <c r="AN27" s="282"/>
      <c r="AO27" s="282"/>
      <c r="AP27" s="282"/>
      <c r="AQ27" s="282"/>
      <c r="AR27" s="282"/>
      <c r="AS27" s="282"/>
      <c r="AT27" s="282"/>
      <c r="AU27" s="282"/>
      <c r="AV27" s="282"/>
      <c r="AW27" s="282"/>
      <c r="AX27" s="282"/>
      <c r="AY27" s="282"/>
      <c r="AZ27" s="282"/>
      <c r="BA27" s="282"/>
      <c r="BB27" s="282"/>
      <c r="BC27" s="282"/>
      <c r="BD27" s="282"/>
      <c r="BE27" s="282"/>
      <c r="BF27" s="282"/>
      <c r="BG27" s="282"/>
      <c r="BH27" s="282"/>
      <c r="BI27" s="282"/>
      <c r="BJ27" s="282"/>
      <c r="BK27" s="282"/>
      <c r="BL27" s="282"/>
      <c r="BM27" s="282"/>
      <c r="BN27" s="282"/>
      <c r="BO27" s="282"/>
      <c r="BP27" s="282"/>
      <c r="BQ27" s="282"/>
      <c r="BR27" s="282"/>
      <c r="BS27" s="282"/>
      <c r="BT27" s="282"/>
      <c r="BU27" s="282"/>
      <c r="BV27" s="282"/>
      <c r="BW27" s="282"/>
      <c r="BX27" s="282"/>
      <c r="BY27" s="282"/>
      <c r="BZ27" s="282"/>
      <c r="CA27" s="282"/>
      <c r="CB27" s="282"/>
      <c r="CC27" s="282"/>
      <c r="CD27" s="282"/>
      <c r="CE27" s="282"/>
      <c r="CF27" s="282"/>
      <c r="CG27" s="282"/>
      <c r="CH27" s="282"/>
      <c r="CI27" s="282"/>
      <c r="CJ27" s="282"/>
      <c r="CK27" s="282"/>
      <c r="CL27" s="282"/>
      <c r="CM27" s="282"/>
      <c r="CN27" s="282"/>
      <c r="CO27" s="282"/>
      <c r="CP27" s="282"/>
      <c r="CQ27" s="282"/>
      <c r="CR27" s="282"/>
      <c r="CS27" s="282"/>
      <c r="CT27" s="282"/>
      <c r="CU27" s="282"/>
      <c r="CV27" s="282"/>
      <c r="CW27" s="282"/>
      <c r="CX27" s="282"/>
      <c r="CY27" s="282"/>
      <c r="CZ27" s="282"/>
      <c r="DA27" s="282"/>
      <c r="DB27" s="282"/>
      <c r="DC27" s="282"/>
      <c r="DD27" s="282"/>
      <c r="DE27" s="282"/>
      <c r="DF27" s="282"/>
      <c r="DG27" s="282"/>
      <c r="DH27" s="282"/>
      <c r="DI27" s="282"/>
      <c r="DJ27" s="282"/>
      <c r="DK27" s="282"/>
      <c r="DL27" s="282"/>
      <c r="DM27" s="282"/>
      <c r="DN27" s="282"/>
      <c r="DO27" s="282"/>
      <c r="DP27" s="282"/>
      <c r="DQ27" s="282"/>
      <c r="DR27" s="282"/>
      <c r="DS27" s="282"/>
      <c r="DT27" s="282"/>
      <c r="DU27" s="282"/>
      <c r="DV27" s="282"/>
      <c r="DW27" s="282"/>
      <c r="DX27" s="282"/>
      <c r="DY27" s="282"/>
      <c r="DZ27" s="282"/>
      <c r="EA27" s="282"/>
      <c r="EB27" s="282"/>
      <c r="EC27" s="282"/>
      <c r="ED27" s="282"/>
      <c r="EE27" s="282"/>
      <c r="EF27" s="282"/>
      <c r="EG27" s="282"/>
      <c r="EH27" s="282"/>
      <c r="EI27" s="282"/>
      <c r="EJ27" s="282"/>
      <c r="EK27" s="282"/>
      <c r="EL27" s="282"/>
      <c r="EM27" s="282"/>
      <c r="EN27" s="282"/>
      <c r="EO27" s="282"/>
      <c r="EP27" s="282"/>
      <c r="EQ27" s="282"/>
      <c r="ER27" s="282"/>
      <c r="ES27" s="282"/>
      <c r="ET27" s="282"/>
      <c r="EU27" s="282"/>
      <c r="EV27" s="282"/>
      <c r="EW27" s="282"/>
      <c r="EX27" s="282"/>
      <c r="EY27" s="282"/>
      <c r="EZ27" s="282"/>
      <c r="FA27" s="282"/>
      <c r="FB27" s="282"/>
      <c r="FC27" s="282"/>
      <c r="FD27" s="282"/>
      <c r="FE27" s="282"/>
      <c r="FF27" s="282"/>
      <c r="FG27" s="282"/>
      <c r="FH27" s="282"/>
      <c r="FI27" s="282"/>
      <c r="FJ27" s="282"/>
      <c r="FK27" s="282"/>
      <c r="FL27" s="282"/>
      <c r="FM27" s="282"/>
      <c r="FN27" s="282"/>
      <c r="FO27" s="282"/>
      <c r="FP27" s="282"/>
      <c r="FQ27" s="282"/>
      <c r="FR27" s="282"/>
      <c r="FS27" s="282"/>
      <c r="FT27" s="282"/>
      <c r="FU27" s="282"/>
      <c r="FV27" s="282"/>
      <c r="FW27" s="282"/>
      <c r="FX27" s="282"/>
      <c r="FY27" s="282"/>
      <c r="FZ27" s="282"/>
      <c r="GA27" s="282"/>
      <c r="GB27" s="282"/>
      <c r="GC27" s="282"/>
      <c r="GD27" s="282"/>
      <c r="GE27" s="282"/>
      <c r="GF27" s="282"/>
      <c r="GG27" s="282"/>
      <c r="GH27" s="282"/>
      <c r="GI27" s="282"/>
      <c r="GJ27" s="282"/>
      <c r="GK27" s="282"/>
      <c r="GL27" s="282"/>
      <c r="GM27" s="282"/>
      <c r="GN27" s="282"/>
      <c r="GO27" s="282"/>
      <c r="GP27" s="282"/>
      <c r="GQ27" s="282"/>
      <c r="GR27" s="282"/>
      <c r="GS27" s="282"/>
      <c r="GT27" s="282"/>
      <c r="GU27" s="282"/>
      <c r="GV27" s="282"/>
      <c r="GW27" s="282"/>
      <c r="GX27" s="282"/>
      <c r="GY27" s="282"/>
      <c r="GZ27" s="282"/>
      <c r="HA27" s="282"/>
      <c r="HB27" s="282"/>
      <c r="HC27" s="282"/>
      <c r="HD27" s="282"/>
      <c r="HE27" s="282"/>
      <c r="HF27" s="282"/>
      <c r="HG27" s="282"/>
      <c r="HH27" s="282"/>
      <c r="HI27" s="282"/>
      <c r="HJ27" s="282"/>
      <c r="HK27" s="282"/>
      <c r="HL27" s="282"/>
      <c r="HM27" s="282"/>
      <c r="HN27" s="282"/>
      <c r="HO27" s="282"/>
      <c r="HP27" s="282"/>
      <c r="HQ27" s="282"/>
      <c r="HR27" s="282"/>
      <c r="HS27" s="282"/>
      <c r="HT27" s="282"/>
      <c r="HU27" s="282"/>
      <c r="HV27" s="282"/>
      <c r="HW27" s="282"/>
      <c r="HX27" s="282"/>
      <c r="HY27" s="282"/>
      <c r="HZ27" s="282"/>
      <c r="IA27" s="282"/>
      <c r="IB27" s="282"/>
      <c r="IC27" s="282"/>
      <c r="ID27" s="282"/>
      <c r="IE27" s="282"/>
      <c r="IF27" s="282"/>
      <c r="IG27" s="282"/>
      <c r="IH27" s="282"/>
      <c r="II27" s="282"/>
      <c r="IJ27" s="282"/>
      <c r="IK27" s="282"/>
      <c r="IL27" s="282"/>
      <c r="IM27" s="282"/>
      <c r="IN27" s="282"/>
      <c r="IO27" s="282"/>
      <c r="IP27" s="282"/>
      <c r="IQ27" s="282"/>
      <c r="IR27" s="282"/>
      <c r="IS27" s="282"/>
      <c r="IT27" s="282"/>
      <c r="IU27" s="282"/>
    </row>
    <row r="28" spans="1:255" s="278" customFormat="1" ht="24.75" customHeight="1">
      <c r="A28" s="286"/>
      <c r="B28" s="287"/>
      <c r="C28" s="282"/>
      <c r="D28" s="282"/>
      <c r="E28" s="282"/>
      <c r="F28" s="282"/>
      <c r="G28" s="282"/>
      <c r="H28" s="282"/>
      <c r="I28" s="282"/>
      <c r="J28" s="282"/>
      <c r="K28" s="282"/>
      <c r="L28" s="282"/>
      <c r="M28" s="282"/>
      <c r="N28" s="282"/>
      <c r="O28" s="282"/>
      <c r="P28" s="282"/>
      <c r="Q28" s="282"/>
      <c r="R28" s="282"/>
      <c r="S28" s="282"/>
      <c r="T28" s="282"/>
      <c r="U28" s="282"/>
      <c r="V28" s="282"/>
      <c r="W28" s="282"/>
      <c r="X28" s="282"/>
      <c r="Y28" s="282"/>
      <c r="Z28" s="282"/>
      <c r="AA28" s="282"/>
      <c r="AB28" s="282"/>
      <c r="AC28" s="282"/>
      <c r="AD28" s="282"/>
      <c r="AE28" s="282"/>
      <c r="AF28" s="282"/>
      <c r="AG28" s="282"/>
      <c r="AH28" s="282"/>
      <c r="AI28" s="282"/>
      <c r="AJ28" s="282"/>
      <c r="AK28" s="282"/>
      <c r="AL28" s="282"/>
      <c r="AM28" s="282"/>
      <c r="AN28" s="282"/>
      <c r="AO28" s="282"/>
      <c r="AP28" s="282"/>
      <c r="AQ28" s="282"/>
      <c r="AR28" s="282"/>
      <c r="AS28" s="282"/>
      <c r="AT28" s="282"/>
      <c r="AU28" s="282"/>
      <c r="AV28" s="282"/>
      <c r="AW28" s="282"/>
      <c r="AX28" s="282"/>
      <c r="AY28" s="282"/>
      <c r="AZ28" s="282"/>
      <c r="BA28" s="282"/>
      <c r="BB28" s="282"/>
      <c r="BC28" s="282"/>
      <c r="BD28" s="282"/>
      <c r="BE28" s="282"/>
      <c r="BF28" s="282"/>
      <c r="BG28" s="282"/>
      <c r="BH28" s="282"/>
      <c r="BI28" s="282"/>
      <c r="BJ28" s="282"/>
      <c r="BK28" s="282"/>
      <c r="BL28" s="282"/>
      <c r="BM28" s="282"/>
      <c r="BN28" s="282"/>
      <c r="BO28" s="282"/>
      <c r="BP28" s="282"/>
      <c r="BQ28" s="282"/>
      <c r="BR28" s="282"/>
      <c r="BS28" s="282"/>
      <c r="BT28" s="282"/>
      <c r="BU28" s="282"/>
      <c r="BV28" s="282"/>
      <c r="BW28" s="282"/>
      <c r="BX28" s="282"/>
      <c r="BY28" s="282"/>
      <c r="BZ28" s="282"/>
      <c r="CA28" s="282"/>
      <c r="CB28" s="282"/>
      <c r="CC28" s="282"/>
      <c r="CD28" s="282"/>
      <c r="CE28" s="282"/>
      <c r="CF28" s="282"/>
      <c r="CG28" s="282"/>
      <c r="CH28" s="282"/>
      <c r="CI28" s="282"/>
      <c r="CJ28" s="282"/>
      <c r="CK28" s="282"/>
      <c r="CL28" s="282"/>
      <c r="CM28" s="282"/>
      <c r="CN28" s="282"/>
      <c r="CO28" s="282"/>
      <c r="CP28" s="282"/>
      <c r="CQ28" s="282"/>
      <c r="CR28" s="282"/>
      <c r="CS28" s="282"/>
      <c r="CT28" s="282"/>
      <c r="CU28" s="282"/>
      <c r="CV28" s="282"/>
      <c r="CW28" s="282"/>
      <c r="CX28" s="282"/>
      <c r="CY28" s="282"/>
      <c r="CZ28" s="282"/>
      <c r="DA28" s="282"/>
      <c r="DB28" s="282"/>
      <c r="DC28" s="282"/>
      <c r="DD28" s="282"/>
      <c r="DE28" s="282"/>
      <c r="DF28" s="282"/>
      <c r="DG28" s="282"/>
      <c r="DH28" s="282"/>
      <c r="DI28" s="282"/>
      <c r="DJ28" s="282"/>
      <c r="DK28" s="282"/>
      <c r="DL28" s="282"/>
      <c r="DM28" s="282"/>
      <c r="DN28" s="282"/>
      <c r="DO28" s="282"/>
      <c r="DP28" s="282"/>
      <c r="DQ28" s="282"/>
      <c r="DR28" s="282"/>
      <c r="DS28" s="282"/>
      <c r="DT28" s="282"/>
      <c r="DU28" s="282"/>
      <c r="DV28" s="282"/>
      <c r="DW28" s="282"/>
      <c r="DX28" s="282"/>
      <c r="DY28" s="282"/>
      <c r="DZ28" s="282"/>
      <c r="EA28" s="282"/>
      <c r="EB28" s="282"/>
      <c r="EC28" s="282"/>
      <c r="ED28" s="282"/>
      <c r="EE28" s="282"/>
      <c r="EF28" s="282"/>
      <c r="EG28" s="282"/>
      <c r="EH28" s="282"/>
      <c r="EI28" s="282"/>
      <c r="EJ28" s="282"/>
      <c r="EK28" s="282"/>
      <c r="EL28" s="282"/>
      <c r="EM28" s="282"/>
      <c r="EN28" s="282"/>
      <c r="EO28" s="282"/>
      <c r="EP28" s="282"/>
      <c r="EQ28" s="282"/>
      <c r="ER28" s="282"/>
      <c r="ES28" s="282"/>
      <c r="ET28" s="282"/>
      <c r="EU28" s="282"/>
      <c r="EV28" s="282"/>
      <c r="EW28" s="282"/>
      <c r="EX28" s="282"/>
      <c r="EY28" s="282"/>
      <c r="EZ28" s="282"/>
      <c r="FA28" s="282"/>
      <c r="FB28" s="282"/>
      <c r="FC28" s="282"/>
      <c r="FD28" s="282"/>
      <c r="FE28" s="282"/>
      <c r="FF28" s="282"/>
      <c r="FG28" s="282"/>
      <c r="FH28" s="282"/>
      <c r="FI28" s="282"/>
      <c r="FJ28" s="282"/>
      <c r="FK28" s="282"/>
      <c r="FL28" s="282"/>
      <c r="FM28" s="282"/>
      <c r="FN28" s="282"/>
      <c r="FO28" s="282"/>
      <c r="FP28" s="282"/>
      <c r="FQ28" s="282"/>
      <c r="FR28" s="282"/>
      <c r="FS28" s="282"/>
      <c r="FT28" s="282"/>
      <c r="FU28" s="282"/>
      <c r="FV28" s="282"/>
      <c r="FW28" s="282"/>
      <c r="FX28" s="282"/>
      <c r="FY28" s="282"/>
      <c r="FZ28" s="282"/>
      <c r="GA28" s="282"/>
      <c r="GB28" s="282"/>
      <c r="GC28" s="282"/>
      <c r="GD28" s="282"/>
      <c r="GE28" s="282"/>
      <c r="GF28" s="282"/>
      <c r="GG28" s="282"/>
      <c r="GH28" s="282"/>
      <c r="GI28" s="282"/>
      <c r="GJ28" s="282"/>
      <c r="GK28" s="282"/>
      <c r="GL28" s="282"/>
      <c r="GM28" s="282"/>
      <c r="GN28" s="282"/>
      <c r="GO28" s="282"/>
      <c r="GP28" s="282"/>
      <c r="GQ28" s="282"/>
      <c r="GR28" s="282"/>
      <c r="GS28" s="282"/>
      <c r="GT28" s="282"/>
      <c r="GU28" s="282"/>
      <c r="GV28" s="282"/>
      <c r="GW28" s="282"/>
      <c r="GX28" s="282"/>
      <c r="GY28" s="282"/>
      <c r="GZ28" s="282"/>
      <c r="HA28" s="282"/>
      <c r="HB28" s="282"/>
      <c r="HC28" s="282"/>
      <c r="HD28" s="282"/>
      <c r="HE28" s="282"/>
      <c r="HF28" s="282"/>
      <c r="HG28" s="282"/>
      <c r="HH28" s="282"/>
      <c r="HI28" s="282"/>
      <c r="HJ28" s="282"/>
      <c r="HK28" s="282"/>
      <c r="HL28" s="282"/>
      <c r="HM28" s="282"/>
      <c r="HN28" s="282"/>
      <c r="HO28" s="282"/>
      <c r="HP28" s="282"/>
      <c r="HQ28" s="282"/>
      <c r="HR28" s="282"/>
      <c r="HS28" s="282"/>
      <c r="HT28" s="282"/>
      <c r="HU28" s="282"/>
      <c r="HV28" s="282"/>
      <c r="HW28" s="282"/>
      <c r="HX28" s="282"/>
      <c r="HY28" s="282"/>
      <c r="HZ28" s="282"/>
      <c r="IA28" s="282"/>
      <c r="IB28" s="282"/>
      <c r="IC28" s="282"/>
      <c r="ID28" s="282"/>
      <c r="IE28" s="282"/>
      <c r="IF28" s="282"/>
      <c r="IG28" s="282"/>
      <c r="IH28" s="282"/>
      <c r="II28" s="282"/>
      <c r="IJ28" s="282"/>
      <c r="IK28" s="282"/>
      <c r="IL28" s="282"/>
      <c r="IM28" s="282"/>
      <c r="IN28" s="282"/>
      <c r="IO28" s="282"/>
      <c r="IP28" s="282"/>
      <c r="IQ28" s="282"/>
      <c r="IR28" s="282"/>
      <c r="IS28" s="282"/>
      <c r="IT28" s="282"/>
      <c r="IU28" s="282"/>
    </row>
    <row r="29" spans="1:255" s="278" customFormat="1" ht="24.75" customHeight="1">
      <c r="A29" s="286"/>
      <c r="B29" s="287"/>
      <c r="C29" s="282"/>
      <c r="D29" s="282"/>
      <c r="E29" s="282"/>
      <c r="F29" s="282"/>
      <c r="G29" s="282"/>
      <c r="H29" s="282"/>
      <c r="I29" s="282"/>
      <c r="J29" s="282"/>
      <c r="K29" s="282"/>
      <c r="L29" s="282"/>
      <c r="M29" s="282"/>
      <c r="N29" s="282"/>
      <c r="O29" s="282"/>
      <c r="P29" s="282"/>
      <c r="Q29" s="282"/>
      <c r="R29" s="282"/>
      <c r="S29" s="282"/>
      <c r="T29" s="282"/>
      <c r="U29" s="282"/>
      <c r="V29" s="282"/>
      <c r="W29" s="282"/>
      <c r="X29" s="282"/>
      <c r="Y29" s="282"/>
      <c r="Z29" s="282"/>
      <c r="AA29" s="282"/>
      <c r="AB29" s="282"/>
      <c r="AC29" s="282"/>
      <c r="AD29" s="282"/>
      <c r="AE29" s="282"/>
      <c r="AF29" s="282"/>
      <c r="AG29" s="282"/>
      <c r="AH29" s="282"/>
      <c r="AI29" s="282"/>
      <c r="AJ29" s="282"/>
      <c r="AK29" s="282"/>
      <c r="AL29" s="282"/>
      <c r="AM29" s="282"/>
      <c r="AN29" s="282"/>
      <c r="AO29" s="282"/>
      <c r="AP29" s="282"/>
      <c r="AQ29" s="282"/>
      <c r="AR29" s="282"/>
      <c r="AS29" s="282"/>
      <c r="AT29" s="282"/>
      <c r="AU29" s="282"/>
      <c r="AV29" s="282"/>
      <c r="AW29" s="282"/>
      <c r="AX29" s="282"/>
      <c r="AY29" s="282"/>
      <c r="AZ29" s="282"/>
      <c r="BA29" s="282"/>
      <c r="BB29" s="282"/>
      <c r="BC29" s="282"/>
      <c r="BD29" s="282"/>
      <c r="BE29" s="282"/>
      <c r="BF29" s="282"/>
      <c r="BG29" s="282"/>
      <c r="BH29" s="282"/>
      <c r="BI29" s="282"/>
      <c r="BJ29" s="282"/>
      <c r="BK29" s="282"/>
      <c r="BL29" s="282"/>
      <c r="BM29" s="282"/>
      <c r="BN29" s="282"/>
      <c r="BO29" s="282"/>
      <c r="BP29" s="282"/>
      <c r="BQ29" s="282"/>
      <c r="BR29" s="282"/>
      <c r="BS29" s="282"/>
      <c r="BT29" s="282"/>
      <c r="BU29" s="282"/>
      <c r="BV29" s="282"/>
      <c r="BW29" s="282"/>
      <c r="BX29" s="282"/>
      <c r="BY29" s="282"/>
      <c r="BZ29" s="282"/>
      <c r="CA29" s="282"/>
      <c r="CB29" s="282"/>
      <c r="CC29" s="282"/>
      <c r="CD29" s="282"/>
      <c r="CE29" s="282"/>
      <c r="CF29" s="282"/>
      <c r="CG29" s="282"/>
      <c r="CH29" s="282"/>
      <c r="CI29" s="282"/>
      <c r="CJ29" s="282"/>
      <c r="CK29" s="282"/>
      <c r="CL29" s="282"/>
      <c r="CM29" s="282"/>
      <c r="CN29" s="282"/>
      <c r="CO29" s="282"/>
      <c r="CP29" s="282"/>
      <c r="CQ29" s="282"/>
      <c r="CR29" s="282"/>
      <c r="CS29" s="282"/>
      <c r="CT29" s="282"/>
      <c r="CU29" s="282"/>
      <c r="CV29" s="282"/>
      <c r="CW29" s="282"/>
      <c r="CX29" s="282"/>
      <c r="CY29" s="282"/>
      <c r="CZ29" s="282"/>
      <c r="DA29" s="282"/>
      <c r="DB29" s="282"/>
      <c r="DC29" s="282"/>
      <c r="DD29" s="282"/>
      <c r="DE29" s="282"/>
      <c r="DF29" s="282"/>
      <c r="DG29" s="282"/>
      <c r="DH29" s="282"/>
      <c r="DI29" s="282"/>
      <c r="DJ29" s="282"/>
      <c r="DK29" s="282"/>
      <c r="DL29" s="282"/>
      <c r="DM29" s="282"/>
      <c r="DN29" s="282"/>
      <c r="DO29" s="282"/>
      <c r="DP29" s="282"/>
      <c r="DQ29" s="282"/>
      <c r="DR29" s="282"/>
      <c r="DS29" s="282"/>
      <c r="DT29" s="282"/>
      <c r="DU29" s="282"/>
      <c r="DV29" s="282"/>
      <c r="DW29" s="282"/>
      <c r="DX29" s="282"/>
      <c r="DY29" s="282"/>
      <c r="DZ29" s="282"/>
      <c r="EA29" s="282"/>
      <c r="EB29" s="282"/>
      <c r="EC29" s="282"/>
      <c r="ED29" s="282"/>
      <c r="EE29" s="282"/>
      <c r="EF29" s="282"/>
      <c r="EG29" s="282"/>
      <c r="EH29" s="282"/>
      <c r="EI29" s="282"/>
      <c r="EJ29" s="282"/>
      <c r="EK29" s="282"/>
      <c r="EL29" s="282"/>
      <c r="EM29" s="282"/>
      <c r="EN29" s="282"/>
      <c r="EO29" s="282"/>
      <c r="EP29" s="282"/>
      <c r="EQ29" s="282"/>
      <c r="ER29" s="282"/>
      <c r="ES29" s="282"/>
      <c r="ET29" s="282"/>
      <c r="EU29" s="282"/>
      <c r="EV29" s="282"/>
      <c r="EW29" s="282"/>
      <c r="EX29" s="282"/>
      <c r="EY29" s="282"/>
      <c r="EZ29" s="282"/>
      <c r="FA29" s="282"/>
      <c r="FB29" s="282"/>
      <c r="FC29" s="282"/>
      <c r="FD29" s="282"/>
      <c r="FE29" s="282"/>
      <c r="FF29" s="282"/>
      <c r="FG29" s="282"/>
      <c r="FH29" s="282"/>
      <c r="FI29" s="282"/>
      <c r="FJ29" s="282"/>
      <c r="FK29" s="282"/>
      <c r="FL29" s="282"/>
      <c r="FM29" s="282"/>
      <c r="FN29" s="282"/>
      <c r="FO29" s="282"/>
      <c r="FP29" s="282"/>
      <c r="FQ29" s="282"/>
      <c r="FR29" s="282"/>
      <c r="FS29" s="282"/>
      <c r="FT29" s="282"/>
      <c r="FU29" s="282"/>
      <c r="FV29" s="282"/>
      <c r="FW29" s="282"/>
      <c r="FX29" s="282"/>
      <c r="FY29" s="282"/>
      <c r="FZ29" s="282"/>
      <c r="GA29" s="282"/>
      <c r="GB29" s="282"/>
      <c r="GC29" s="282"/>
      <c r="GD29" s="282"/>
      <c r="GE29" s="282"/>
      <c r="GF29" s="282"/>
      <c r="GG29" s="282"/>
      <c r="GH29" s="282"/>
      <c r="GI29" s="282"/>
      <c r="GJ29" s="282"/>
      <c r="GK29" s="282"/>
      <c r="GL29" s="282"/>
      <c r="GM29" s="282"/>
      <c r="GN29" s="282"/>
      <c r="GO29" s="282"/>
      <c r="GP29" s="282"/>
      <c r="GQ29" s="282"/>
      <c r="GR29" s="282"/>
      <c r="GS29" s="282"/>
      <c r="GT29" s="282"/>
      <c r="GU29" s="282"/>
      <c r="GV29" s="282"/>
      <c r="GW29" s="282"/>
      <c r="GX29" s="282"/>
      <c r="GY29" s="282"/>
      <c r="GZ29" s="282"/>
      <c r="HA29" s="282"/>
      <c r="HB29" s="282"/>
      <c r="HC29" s="282"/>
      <c r="HD29" s="282"/>
      <c r="HE29" s="282"/>
      <c r="HF29" s="282"/>
      <c r="HG29" s="282"/>
      <c r="HH29" s="282"/>
      <c r="HI29" s="282"/>
      <c r="HJ29" s="282"/>
      <c r="HK29" s="282"/>
      <c r="HL29" s="282"/>
      <c r="HM29" s="282"/>
      <c r="HN29" s="282"/>
      <c r="HO29" s="282"/>
      <c r="HP29" s="282"/>
      <c r="HQ29" s="282"/>
      <c r="HR29" s="282"/>
      <c r="HS29" s="282"/>
      <c r="HT29" s="282"/>
      <c r="HU29" s="282"/>
      <c r="HV29" s="282"/>
      <c r="HW29" s="282"/>
      <c r="HX29" s="282"/>
      <c r="HY29" s="282"/>
      <c r="HZ29" s="282"/>
      <c r="IA29" s="282"/>
      <c r="IB29" s="282"/>
      <c r="IC29" s="282"/>
      <c r="ID29" s="282"/>
      <c r="IE29" s="282"/>
      <c r="IF29" s="282"/>
      <c r="IG29" s="282"/>
      <c r="IH29" s="282"/>
      <c r="II29" s="282"/>
      <c r="IJ29" s="282"/>
      <c r="IK29" s="282"/>
      <c r="IL29" s="282"/>
      <c r="IM29" s="282"/>
      <c r="IN29" s="282"/>
      <c r="IO29" s="282"/>
      <c r="IP29" s="282"/>
      <c r="IQ29" s="282"/>
      <c r="IR29" s="282"/>
      <c r="IS29" s="282"/>
      <c r="IT29" s="282"/>
      <c r="IU29" s="282"/>
    </row>
    <row r="30" spans="1:255" s="281" customFormat="1" ht="24.75" customHeight="1">
      <c r="A30" s="282"/>
      <c r="B30" s="282"/>
      <c r="C30" s="282"/>
      <c r="D30" s="282"/>
      <c r="E30" s="282"/>
      <c r="F30" s="282"/>
      <c r="G30" s="282"/>
      <c r="H30" s="282"/>
      <c r="I30" s="282"/>
      <c r="J30" s="282"/>
      <c r="K30" s="282"/>
      <c r="L30" s="282"/>
      <c r="M30" s="282"/>
      <c r="N30" s="282"/>
      <c r="O30" s="282"/>
      <c r="P30" s="282"/>
      <c r="Q30" s="282"/>
      <c r="R30" s="282"/>
      <c r="S30" s="282"/>
      <c r="T30" s="282"/>
      <c r="U30" s="282"/>
      <c r="V30" s="282"/>
      <c r="W30" s="282"/>
      <c r="X30" s="282"/>
      <c r="Y30" s="282"/>
      <c r="Z30" s="282"/>
      <c r="AA30" s="282"/>
      <c r="AB30" s="282"/>
      <c r="AC30" s="282"/>
      <c r="AD30" s="282"/>
      <c r="AE30" s="282"/>
      <c r="AF30" s="282"/>
      <c r="AG30" s="282"/>
      <c r="AH30" s="282"/>
      <c r="AI30" s="282"/>
      <c r="AJ30" s="282"/>
      <c r="AK30" s="282"/>
      <c r="AL30" s="282"/>
      <c r="AM30" s="282"/>
      <c r="AN30" s="282"/>
      <c r="AO30" s="282"/>
      <c r="AP30" s="282"/>
      <c r="AQ30" s="282"/>
      <c r="AR30" s="282"/>
      <c r="AS30" s="282"/>
      <c r="AT30" s="282"/>
      <c r="AU30" s="282"/>
      <c r="AV30" s="282"/>
      <c r="AW30" s="282"/>
      <c r="AX30" s="282"/>
      <c r="AY30" s="282"/>
      <c r="AZ30" s="282"/>
      <c r="BA30" s="282"/>
      <c r="BB30" s="282"/>
      <c r="BC30" s="282"/>
      <c r="BD30" s="282"/>
      <c r="BE30" s="282"/>
      <c r="BF30" s="282"/>
      <c r="BG30" s="282"/>
      <c r="BH30" s="282"/>
      <c r="BI30" s="282"/>
      <c r="BJ30" s="282"/>
      <c r="BK30" s="282"/>
      <c r="BL30" s="282"/>
      <c r="BM30" s="282"/>
      <c r="BN30" s="282"/>
      <c r="BO30" s="282"/>
      <c r="BP30" s="282"/>
      <c r="BQ30" s="282"/>
      <c r="BR30" s="282"/>
      <c r="BS30" s="282"/>
      <c r="BT30" s="282"/>
      <c r="BU30" s="282"/>
      <c r="BV30" s="282"/>
      <c r="BW30" s="282"/>
      <c r="BX30" s="282"/>
      <c r="BY30" s="282"/>
      <c r="BZ30" s="282"/>
      <c r="CA30" s="282"/>
      <c r="CB30" s="282"/>
      <c r="CC30" s="282"/>
      <c r="CD30" s="282"/>
      <c r="CE30" s="282"/>
      <c r="CF30" s="282"/>
      <c r="CG30" s="282"/>
      <c r="CH30" s="282"/>
      <c r="CI30" s="282"/>
      <c r="CJ30" s="282"/>
      <c r="CK30" s="282"/>
      <c r="CL30" s="282"/>
      <c r="CM30" s="282"/>
      <c r="CN30" s="282"/>
      <c r="CO30" s="282"/>
      <c r="CP30" s="282"/>
      <c r="CQ30" s="282"/>
      <c r="CR30" s="282"/>
      <c r="CS30" s="282"/>
      <c r="CT30" s="282"/>
      <c r="CU30" s="282"/>
      <c r="CV30" s="282"/>
      <c r="CW30" s="282"/>
      <c r="CX30" s="282"/>
      <c r="CY30" s="282"/>
      <c r="CZ30" s="282"/>
      <c r="DA30" s="282"/>
      <c r="DB30" s="282"/>
      <c r="DC30" s="282"/>
      <c r="DD30" s="282"/>
      <c r="DE30" s="282"/>
      <c r="DF30" s="282"/>
      <c r="DG30" s="282"/>
      <c r="DH30" s="282"/>
      <c r="DI30" s="282"/>
      <c r="DJ30" s="282"/>
      <c r="DK30" s="282"/>
      <c r="DL30" s="282"/>
      <c r="DM30" s="282"/>
      <c r="DN30" s="282"/>
      <c r="DO30" s="282"/>
      <c r="DP30" s="282"/>
      <c r="DQ30" s="282"/>
      <c r="DR30" s="282"/>
      <c r="DS30" s="282"/>
      <c r="DT30" s="282"/>
      <c r="DU30" s="282"/>
      <c r="DV30" s="282"/>
      <c r="DW30" s="282"/>
      <c r="DX30" s="282"/>
      <c r="DY30" s="282"/>
      <c r="DZ30" s="282"/>
      <c r="EA30" s="282"/>
      <c r="EB30" s="282"/>
      <c r="EC30" s="282"/>
      <c r="ED30" s="282"/>
      <c r="EE30" s="282"/>
      <c r="EF30" s="282"/>
      <c r="EG30" s="282"/>
      <c r="EH30" s="282"/>
      <c r="EI30" s="282"/>
      <c r="EJ30" s="282"/>
      <c r="EK30" s="282"/>
      <c r="EL30" s="282"/>
      <c r="EM30" s="282"/>
      <c r="EN30" s="282"/>
      <c r="EO30" s="282"/>
      <c r="EP30" s="282"/>
      <c r="EQ30" s="282"/>
      <c r="ER30" s="282"/>
      <c r="ES30" s="282"/>
      <c r="ET30" s="282"/>
      <c r="EU30" s="282"/>
      <c r="EV30" s="282"/>
      <c r="EW30" s="282"/>
      <c r="EX30" s="282"/>
      <c r="EY30" s="282"/>
      <c r="EZ30" s="282"/>
      <c r="FA30" s="282"/>
      <c r="FB30" s="282"/>
      <c r="FC30" s="282"/>
      <c r="FD30" s="282"/>
      <c r="FE30" s="282"/>
      <c r="FF30" s="282"/>
      <c r="FG30" s="282"/>
      <c r="FH30" s="282"/>
      <c r="FI30" s="282"/>
      <c r="FJ30" s="282"/>
      <c r="FK30" s="282"/>
      <c r="FL30" s="282"/>
      <c r="FM30" s="282"/>
      <c r="FN30" s="282"/>
      <c r="FO30" s="282"/>
      <c r="FP30" s="282"/>
      <c r="FQ30" s="282"/>
      <c r="FR30" s="282"/>
      <c r="FS30" s="282"/>
      <c r="FT30" s="282"/>
      <c r="FU30" s="282"/>
      <c r="FV30" s="282"/>
      <c r="FW30" s="282"/>
      <c r="FX30" s="282"/>
      <c r="FY30" s="282"/>
      <c r="FZ30" s="282"/>
      <c r="GA30" s="282"/>
      <c r="GB30" s="282"/>
      <c r="GC30" s="282"/>
      <c r="GD30" s="282"/>
      <c r="GE30" s="282"/>
      <c r="GF30" s="282"/>
      <c r="GG30" s="282"/>
      <c r="GH30" s="282"/>
      <c r="GI30" s="282"/>
      <c r="GJ30" s="282"/>
      <c r="GK30" s="282"/>
      <c r="GL30" s="282"/>
      <c r="GM30" s="282"/>
      <c r="GN30" s="282"/>
      <c r="GO30" s="282"/>
      <c r="GP30" s="282"/>
      <c r="GQ30" s="282"/>
      <c r="GR30" s="282"/>
      <c r="GS30" s="282"/>
      <c r="GT30" s="282"/>
      <c r="GU30" s="282"/>
      <c r="GV30" s="282"/>
      <c r="GW30" s="282"/>
      <c r="GX30" s="282"/>
      <c r="GY30" s="282"/>
      <c r="GZ30" s="282"/>
      <c r="HA30" s="282"/>
      <c r="HB30" s="282"/>
      <c r="HC30" s="282"/>
      <c r="HD30" s="282"/>
      <c r="HE30" s="282"/>
      <c r="HF30" s="282"/>
      <c r="HG30" s="282"/>
      <c r="HH30" s="282"/>
      <c r="HI30" s="282"/>
      <c r="HJ30" s="282"/>
      <c r="HK30" s="282"/>
      <c r="HL30" s="282"/>
      <c r="HM30" s="282"/>
      <c r="HN30" s="282"/>
      <c r="HO30" s="282"/>
      <c r="HP30" s="282"/>
      <c r="HQ30" s="282"/>
      <c r="HR30" s="282"/>
      <c r="HS30" s="282"/>
      <c r="HT30" s="282"/>
      <c r="HU30" s="282"/>
      <c r="HV30" s="282"/>
      <c r="HW30" s="282"/>
      <c r="HX30" s="282"/>
      <c r="HY30" s="282"/>
      <c r="HZ30" s="282"/>
      <c r="IA30" s="282"/>
      <c r="IB30" s="282"/>
      <c r="IC30" s="282"/>
      <c r="ID30" s="282"/>
      <c r="IE30" s="282"/>
      <c r="IF30" s="282"/>
      <c r="IG30" s="282"/>
      <c r="IH30" s="282"/>
      <c r="II30" s="282"/>
      <c r="IJ30" s="282"/>
      <c r="IK30" s="282"/>
      <c r="IL30" s="282"/>
      <c r="IM30" s="282"/>
      <c r="IN30" s="282"/>
      <c r="IO30" s="282"/>
      <c r="IP30" s="282"/>
      <c r="IQ30" s="282"/>
      <c r="IR30" s="282"/>
      <c r="IS30" s="282"/>
      <c r="IT30" s="282"/>
      <c r="IU30" s="282"/>
    </row>
    <row r="31" spans="1:255" s="281" customFormat="1" ht="24.75" customHeight="1">
      <c r="A31" s="282"/>
      <c r="B31" s="282"/>
      <c r="C31" s="282"/>
      <c r="D31" s="282"/>
      <c r="E31" s="282"/>
      <c r="F31" s="282"/>
      <c r="G31" s="282"/>
      <c r="H31" s="282"/>
      <c r="I31" s="282"/>
      <c r="J31" s="282"/>
      <c r="K31" s="282"/>
      <c r="L31" s="282"/>
      <c r="M31" s="282"/>
      <c r="N31" s="282"/>
      <c r="O31" s="282"/>
      <c r="P31" s="282"/>
      <c r="Q31" s="282"/>
      <c r="R31" s="282"/>
      <c r="S31" s="282"/>
      <c r="T31" s="282"/>
      <c r="U31" s="282"/>
      <c r="V31" s="282"/>
      <c r="W31" s="282"/>
      <c r="X31" s="282"/>
      <c r="Y31" s="282"/>
      <c r="Z31" s="282"/>
      <c r="AA31" s="282"/>
      <c r="AB31" s="282"/>
      <c r="AC31" s="282"/>
      <c r="AD31" s="282"/>
      <c r="AE31" s="282"/>
      <c r="AF31" s="282"/>
      <c r="AG31" s="282"/>
      <c r="AH31" s="282"/>
      <c r="AI31" s="282"/>
      <c r="AJ31" s="282"/>
      <c r="AK31" s="282"/>
      <c r="AL31" s="282"/>
      <c r="AM31" s="282"/>
      <c r="AN31" s="282"/>
      <c r="AO31" s="282"/>
      <c r="AP31" s="282"/>
      <c r="AQ31" s="282"/>
      <c r="AR31" s="282"/>
      <c r="AS31" s="282"/>
      <c r="AT31" s="282"/>
      <c r="AU31" s="282"/>
      <c r="AV31" s="282"/>
      <c r="AW31" s="282"/>
      <c r="AX31" s="282"/>
      <c r="AY31" s="282"/>
      <c r="AZ31" s="282"/>
      <c r="BA31" s="282"/>
      <c r="BB31" s="282"/>
      <c r="BC31" s="282"/>
      <c r="BD31" s="282"/>
      <c r="BE31" s="282"/>
      <c r="BF31" s="282"/>
      <c r="BG31" s="282"/>
      <c r="BH31" s="282"/>
      <c r="BI31" s="282"/>
      <c r="BJ31" s="282"/>
      <c r="BK31" s="282"/>
      <c r="BL31" s="282"/>
      <c r="BM31" s="282"/>
      <c r="BN31" s="282"/>
      <c r="BO31" s="282"/>
      <c r="BP31" s="282"/>
      <c r="BQ31" s="282"/>
      <c r="BR31" s="282"/>
      <c r="BS31" s="282"/>
      <c r="BT31" s="282"/>
      <c r="BU31" s="282"/>
      <c r="BV31" s="282"/>
      <c r="BW31" s="282"/>
      <c r="BX31" s="282"/>
      <c r="BY31" s="282"/>
      <c r="BZ31" s="282"/>
      <c r="CA31" s="282"/>
      <c r="CB31" s="282"/>
      <c r="CC31" s="282"/>
      <c r="CD31" s="282"/>
      <c r="CE31" s="282"/>
      <c r="CF31" s="282"/>
      <c r="CG31" s="282"/>
      <c r="CH31" s="282"/>
      <c r="CI31" s="282"/>
      <c r="CJ31" s="282"/>
      <c r="CK31" s="282"/>
      <c r="CL31" s="282"/>
      <c r="CM31" s="282"/>
      <c r="CN31" s="282"/>
      <c r="CO31" s="282"/>
      <c r="CP31" s="282"/>
      <c r="CQ31" s="282"/>
      <c r="CR31" s="282"/>
      <c r="CS31" s="282"/>
      <c r="CT31" s="282"/>
      <c r="CU31" s="282"/>
      <c r="CV31" s="282"/>
      <c r="CW31" s="282"/>
      <c r="CX31" s="282"/>
      <c r="CY31" s="282"/>
      <c r="CZ31" s="282"/>
      <c r="DA31" s="282"/>
      <c r="DB31" s="282"/>
      <c r="DC31" s="282"/>
      <c r="DD31" s="282"/>
      <c r="DE31" s="282"/>
      <c r="DF31" s="282"/>
      <c r="DG31" s="282"/>
      <c r="DH31" s="282"/>
      <c r="DI31" s="282"/>
      <c r="DJ31" s="282"/>
      <c r="DK31" s="282"/>
      <c r="DL31" s="282"/>
      <c r="DM31" s="282"/>
      <c r="DN31" s="282"/>
      <c r="DO31" s="282"/>
      <c r="DP31" s="282"/>
      <c r="DQ31" s="282"/>
      <c r="DR31" s="282"/>
      <c r="DS31" s="282"/>
      <c r="DT31" s="282"/>
      <c r="DU31" s="282"/>
      <c r="DV31" s="282"/>
      <c r="DW31" s="282"/>
      <c r="DX31" s="282"/>
      <c r="DY31" s="282"/>
      <c r="DZ31" s="282"/>
      <c r="EA31" s="282"/>
      <c r="EB31" s="282"/>
      <c r="EC31" s="282"/>
      <c r="ED31" s="282"/>
      <c r="EE31" s="282"/>
      <c r="EF31" s="282"/>
      <c r="EG31" s="282"/>
      <c r="EH31" s="282"/>
      <c r="EI31" s="282"/>
      <c r="EJ31" s="282"/>
      <c r="EK31" s="282"/>
      <c r="EL31" s="282"/>
      <c r="EM31" s="282"/>
      <c r="EN31" s="282"/>
      <c r="EO31" s="282"/>
      <c r="EP31" s="282"/>
      <c r="EQ31" s="282"/>
      <c r="ER31" s="282"/>
      <c r="ES31" s="282"/>
      <c r="ET31" s="282"/>
      <c r="EU31" s="282"/>
      <c r="EV31" s="282"/>
      <c r="EW31" s="282"/>
      <c r="EX31" s="282"/>
      <c r="EY31" s="282"/>
      <c r="EZ31" s="282"/>
      <c r="FA31" s="282"/>
      <c r="FB31" s="282"/>
      <c r="FC31" s="282"/>
      <c r="FD31" s="282"/>
      <c r="FE31" s="282"/>
      <c r="FF31" s="282"/>
      <c r="FG31" s="282"/>
      <c r="FH31" s="282"/>
      <c r="FI31" s="282"/>
      <c r="FJ31" s="282"/>
      <c r="FK31" s="282"/>
      <c r="FL31" s="282"/>
      <c r="FM31" s="282"/>
      <c r="FN31" s="282"/>
      <c r="FO31" s="282"/>
      <c r="FP31" s="282"/>
      <c r="FQ31" s="282"/>
      <c r="FR31" s="282"/>
      <c r="FS31" s="282"/>
      <c r="FT31" s="282"/>
      <c r="FU31" s="282"/>
      <c r="FV31" s="282"/>
      <c r="FW31" s="282"/>
      <c r="FX31" s="282"/>
      <c r="FY31" s="282"/>
      <c r="FZ31" s="282"/>
      <c r="GA31" s="282"/>
      <c r="GB31" s="282"/>
      <c r="GC31" s="282"/>
      <c r="GD31" s="282"/>
      <c r="GE31" s="282"/>
      <c r="GF31" s="282"/>
      <c r="GG31" s="282"/>
      <c r="GH31" s="282"/>
      <c r="GI31" s="282"/>
      <c r="GJ31" s="282"/>
      <c r="GK31" s="282"/>
      <c r="GL31" s="282"/>
      <c r="GM31" s="282"/>
      <c r="GN31" s="282"/>
      <c r="GO31" s="282"/>
      <c r="GP31" s="282"/>
      <c r="GQ31" s="282"/>
      <c r="GR31" s="282"/>
      <c r="GS31" s="282"/>
      <c r="GT31" s="282"/>
      <c r="GU31" s="282"/>
      <c r="GV31" s="282"/>
      <c r="GW31" s="282"/>
      <c r="GX31" s="282"/>
      <c r="GY31" s="282"/>
      <c r="GZ31" s="282"/>
      <c r="HA31" s="282"/>
      <c r="HB31" s="282"/>
      <c r="HC31" s="282"/>
      <c r="HD31" s="282"/>
      <c r="HE31" s="282"/>
      <c r="HF31" s="282"/>
      <c r="HG31" s="282"/>
      <c r="HH31" s="282"/>
      <c r="HI31" s="282"/>
      <c r="HJ31" s="282"/>
      <c r="HK31" s="282"/>
      <c r="HL31" s="282"/>
      <c r="HM31" s="282"/>
      <c r="HN31" s="282"/>
      <c r="HO31" s="282"/>
      <c r="HP31" s="282"/>
      <c r="HQ31" s="282"/>
      <c r="HR31" s="282"/>
      <c r="HS31" s="282"/>
      <c r="HT31" s="282"/>
      <c r="HU31" s="282"/>
      <c r="HV31" s="282"/>
      <c r="HW31" s="282"/>
      <c r="HX31" s="282"/>
      <c r="HY31" s="282"/>
      <c r="HZ31" s="282"/>
      <c r="IA31" s="282"/>
      <c r="IB31" s="282"/>
      <c r="IC31" s="282"/>
      <c r="ID31" s="282"/>
      <c r="IE31" s="282"/>
      <c r="IF31" s="282"/>
      <c r="IG31" s="282"/>
      <c r="IH31" s="282"/>
      <c r="II31" s="282"/>
      <c r="IJ31" s="282"/>
      <c r="IK31" s="282"/>
      <c r="IL31" s="282"/>
      <c r="IM31" s="282"/>
      <c r="IN31" s="282"/>
      <c r="IO31" s="282"/>
      <c r="IP31" s="282"/>
      <c r="IQ31" s="282"/>
      <c r="IR31" s="282"/>
      <c r="IS31" s="282"/>
      <c r="IT31" s="282"/>
      <c r="IU31" s="282"/>
    </row>
    <row r="32" spans="1:255" s="281" customFormat="1" ht="24.75" customHeight="1">
      <c r="A32" s="282"/>
      <c r="B32" s="282"/>
      <c r="C32" s="282"/>
      <c r="D32" s="282"/>
      <c r="E32" s="282"/>
      <c r="F32" s="282"/>
      <c r="G32" s="282"/>
      <c r="H32" s="282"/>
      <c r="I32" s="282"/>
      <c r="J32" s="282"/>
      <c r="K32" s="282"/>
      <c r="L32" s="282"/>
      <c r="M32" s="282"/>
      <c r="N32" s="282"/>
      <c r="O32" s="282"/>
      <c r="P32" s="282"/>
      <c r="Q32" s="282"/>
      <c r="R32" s="282"/>
      <c r="S32" s="282"/>
      <c r="T32" s="282"/>
      <c r="U32" s="282"/>
      <c r="V32" s="282"/>
      <c r="W32" s="282"/>
      <c r="X32" s="282"/>
      <c r="Y32" s="282"/>
      <c r="Z32" s="282"/>
      <c r="AA32" s="282"/>
      <c r="AB32" s="282"/>
      <c r="AC32" s="282"/>
      <c r="AD32" s="282"/>
      <c r="AE32" s="282"/>
      <c r="AF32" s="282"/>
      <c r="AG32" s="282"/>
      <c r="AH32" s="282"/>
      <c r="AI32" s="282"/>
      <c r="AJ32" s="282"/>
      <c r="AK32" s="282"/>
      <c r="AL32" s="282"/>
      <c r="AM32" s="282"/>
      <c r="AN32" s="282"/>
      <c r="AO32" s="282"/>
      <c r="AP32" s="282"/>
      <c r="AQ32" s="282"/>
      <c r="AR32" s="282"/>
      <c r="AS32" s="282"/>
      <c r="AT32" s="282"/>
      <c r="AU32" s="282"/>
      <c r="AV32" s="282"/>
      <c r="AW32" s="282"/>
      <c r="AX32" s="282"/>
      <c r="AY32" s="282"/>
      <c r="AZ32" s="282"/>
      <c r="BA32" s="282"/>
      <c r="BB32" s="282"/>
      <c r="BC32" s="282"/>
      <c r="BD32" s="282"/>
      <c r="BE32" s="282"/>
      <c r="BF32" s="282"/>
      <c r="BG32" s="282"/>
      <c r="BH32" s="282"/>
      <c r="BI32" s="282"/>
      <c r="BJ32" s="282"/>
      <c r="BK32" s="282"/>
      <c r="BL32" s="282"/>
      <c r="BM32" s="282"/>
      <c r="BN32" s="282"/>
      <c r="BO32" s="282"/>
      <c r="BP32" s="282"/>
      <c r="BQ32" s="282"/>
      <c r="BR32" s="282"/>
      <c r="BS32" s="282"/>
      <c r="BT32" s="282"/>
      <c r="BU32" s="282"/>
      <c r="BV32" s="282"/>
      <c r="BW32" s="282"/>
      <c r="BX32" s="282"/>
      <c r="BY32" s="282"/>
      <c r="BZ32" s="282"/>
      <c r="CA32" s="282"/>
      <c r="CB32" s="282"/>
      <c r="CC32" s="282"/>
      <c r="CD32" s="282"/>
      <c r="CE32" s="282"/>
      <c r="CF32" s="282"/>
      <c r="CG32" s="282"/>
      <c r="CH32" s="282"/>
      <c r="CI32" s="282"/>
      <c r="CJ32" s="282"/>
      <c r="CK32" s="282"/>
      <c r="CL32" s="282"/>
      <c r="CM32" s="282"/>
      <c r="CN32" s="282"/>
      <c r="CO32" s="282"/>
      <c r="CP32" s="282"/>
      <c r="CQ32" s="282"/>
      <c r="CR32" s="282"/>
      <c r="CS32" s="282"/>
      <c r="CT32" s="282"/>
      <c r="CU32" s="282"/>
      <c r="CV32" s="282"/>
      <c r="CW32" s="282"/>
      <c r="CX32" s="282"/>
      <c r="CY32" s="282"/>
      <c r="CZ32" s="282"/>
      <c r="DA32" s="282"/>
      <c r="DB32" s="282"/>
      <c r="DC32" s="282"/>
      <c r="DD32" s="282"/>
      <c r="DE32" s="282"/>
      <c r="DF32" s="282"/>
      <c r="DG32" s="282"/>
      <c r="DH32" s="282"/>
      <c r="DI32" s="282"/>
      <c r="DJ32" s="282"/>
      <c r="DK32" s="282"/>
      <c r="DL32" s="282"/>
      <c r="DM32" s="282"/>
      <c r="DN32" s="282"/>
      <c r="DO32" s="282"/>
      <c r="DP32" s="282"/>
      <c r="DQ32" s="282"/>
      <c r="DR32" s="282"/>
      <c r="DS32" s="282"/>
      <c r="DT32" s="282"/>
      <c r="DU32" s="282"/>
      <c r="DV32" s="282"/>
      <c r="DW32" s="282"/>
      <c r="DX32" s="282"/>
      <c r="DY32" s="282"/>
      <c r="DZ32" s="282"/>
      <c r="EA32" s="282"/>
      <c r="EB32" s="282"/>
      <c r="EC32" s="282"/>
      <c r="ED32" s="282"/>
      <c r="EE32" s="282"/>
      <c r="EF32" s="282"/>
      <c r="EG32" s="282"/>
      <c r="EH32" s="282"/>
      <c r="EI32" s="282"/>
      <c r="EJ32" s="282"/>
      <c r="EK32" s="282"/>
      <c r="EL32" s="282"/>
      <c r="EM32" s="282"/>
      <c r="EN32" s="282"/>
      <c r="EO32" s="282"/>
      <c r="EP32" s="282"/>
      <c r="EQ32" s="282"/>
      <c r="ER32" s="282"/>
      <c r="ES32" s="282"/>
      <c r="ET32" s="282"/>
      <c r="EU32" s="282"/>
      <c r="EV32" s="282"/>
      <c r="EW32" s="282"/>
      <c r="EX32" s="282"/>
      <c r="EY32" s="282"/>
      <c r="EZ32" s="282"/>
      <c r="FA32" s="282"/>
      <c r="FB32" s="282"/>
      <c r="FC32" s="282"/>
      <c r="FD32" s="282"/>
      <c r="FE32" s="282"/>
      <c r="FF32" s="282"/>
      <c r="FG32" s="282"/>
      <c r="FH32" s="282"/>
      <c r="FI32" s="282"/>
      <c r="FJ32" s="282"/>
      <c r="FK32" s="282"/>
      <c r="FL32" s="282"/>
      <c r="FM32" s="282"/>
      <c r="FN32" s="282"/>
      <c r="FO32" s="282"/>
      <c r="FP32" s="282"/>
      <c r="FQ32" s="282"/>
      <c r="FR32" s="282"/>
      <c r="FS32" s="282"/>
      <c r="FT32" s="282"/>
      <c r="FU32" s="282"/>
      <c r="FV32" s="282"/>
      <c r="FW32" s="282"/>
      <c r="FX32" s="282"/>
      <c r="FY32" s="282"/>
      <c r="FZ32" s="282"/>
      <c r="GA32" s="282"/>
      <c r="GB32" s="282"/>
      <c r="GC32" s="282"/>
      <c r="GD32" s="282"/>
      <c r="GE32" s="282"/>
      <c r="GF32" s="282"/>
      <c r="GG32" s="282"/>
      <c r="GH32" s="282"/>
      <c r="GI32" s="282"/>
      <c r="GJ32" s="282"/>
      <c r="GK32" s="282"/>
      <c r="GL32" s="282"/>
      <c r="GM32" s="282"/>
      <c r="GN32" s="282"/>
      <c r="GO32" s="282"/>
      <c r="GP32" s="282"/>
      <c r="GQ32" s="282"/>
      <c r="GR32" s="282"/>
      <c r="GS32" s="282"/>
      <c r="GT32" s="282"/>
      <c r="GU32" s="282"/>
      <c r="GV32" s="282"/>
      <c r="GW32" s="282"/>
      <c r="GX32" s="282"/>
      <c r="GY32" s="282"/>
      <c r="GZ32" s="282"/>
      <c r="HA32" s="282"/>
      <c r="HB32" s="282"/>
      <c r="HC32" s="282"/>
      <c r="HD32" s="282"/>
      <c r="HE32" s="282"/>
      <c r="HF32" s="282"/>
      <c r="HG32" s="282"/>
      <c r="HH32" s="282"/>
      <c r="HI32" s="282"/>
      <c r="HJ32" s="282"/>
      <c r="HK32" s="282"/>
      <c r="HL32" s="282"/>
      <c r="HM32" s="282"/>
      <c r="HN32" s="282"/>
      <c r="HO32" s="282"/>
      <c r="HP32" s="282"/>
      <c r="HQ32" s="282"/>
      <c r="HR32" s="282"/>
      <c r="HS32" s="282"/>
      <c r="HT32" s="282"/>
      <c r="HU32" s="282"/>
      <c r="HV32" s="282"/>
      <c r="HW32" s="282"/>
      <c r="HX32" s="282"/>
      <c r="HY32" s="282"/>
      <c r="HZ32" s="282"/>
      <c r="IA32" s="282"/>
      <c r="IB32" s="282"/>
      <c r="IC32" s="282"/>
      <c r="ID32" s="282"/>
      <c r="IE32" s="282"/>
      <c r="IF32" s="282"/>
      <c r="IG32" s="282"/>
      <c r="IH32" s="282"/>
      <c r="II32" s="282"/>
      <c r="IJ32" s="282"/>
      <c r="IK32" s="282"/>
      <c r="IL32" s="282"/>
      <c r="IM32" s="282"/>
      <c r="IN32" s="282"/>
      <c r="IO32" s="282"/>
      <c r="IP32" s="282"/>
      <c r="IQ32" s="282"/>
      <c r="IR32" s="282"/>
      <c r="IS32" s="282"/>
      <c r="IT32" s="282"/>
      <c r="IU32" s="282"/>
    </row>
    <row r="33" spans="1:255" s="281" customFormat="1" ht="24.75" customHeight="1">
      <c r="A33" s="282"/>
      <c r="B33" s="282"/>
      <c r="C33" s="282"/>
      <c r="D33" s="282"/>
      <c r="E33" s="282"/>
      <c r="F33" s="282"/>
      <c r="G33" s="282"/>
      <c r="H33" s="282"/>
      <c r="I33" s="282"/>
      <c r="J33" s="282"/>
      <c r="K33" s="282"/>
      <c r="L33" s="282"/>
      <c r="M33" s="282"/>
      <c r="N33" s="282"/>
      <c r="O33" s="282"/>
      <c r="P33" s="282"/>
      <c r="Q33" s="282"/>
      <c r="R33" s="282"/>
      <c r="S33" s="282"/>
      <c r="T33" s="282"/>
      <c r="U33" s="282"/>
      <c r="V33" s="282"/>
      <c r="W33" s="282"/>
      <c r="X33" s="282"/>
      <c r="Y33" s="282"/>
      <c r="Z33" s="282"/>
      <c r="AA33" s="282"/>
      <c r="AB33" s="282"/>
      <c r="AC33" s="282"/>
      <c r="AD33" s="282"/>
      <c r="AE33" s="282"/>
      <c r="AF33" s="282"/>
      <c r="AG33" s="282"/>
      <c r="AH33" s="282"/>
      <c r="AI33" s="282"/>
      <c r="AJ33" s="282"/>
      <c r="AK33" s="282"/>
      <c r="AL33" s="282"/>
      <c r="AM33" s="282"/>
      <c r="AN33" s="282"/>
      <c r="AO33" s="282"/>
      <c r="AP33" s="282"/>
      <c r="AQ33" s="282"/>
      <c r="AR33" s="282"/>
      <c r="AS33" s="282"/>
      <c r="AT33" s="282"/>
      <c r="AU33" s="282"/>
      <c r="AV33" s="282"/>
      <c r="AW33" s="282"/>
      <c r="AX33" s="282"/>
      <c r="AY33" s="282"/>
      <c r="AZ33" s="282"/>
      <c r="BA33" s="282"/>
      <c r="BB33" s="282"/>
      <c r="BC33" s="282"/>
      <c r="BD33" s="282"/>
      <c r="BE33" s="282"/>
      <c r="BF33" s="282"/>
      <c r="BG33" s="282"/>
      <c r="BH33" s="282"/>
      <c r="BI33" s="282"/>
      <c r="BJ33" s="282"/>
      <c r="BK33" s="282"/>
      <c r="BL33" s="282"/>
      <c r="BM33" s="282"/>
      <c r="BN33" s="282"/>
      <c r="BO33" s="282"/>
      <c r="BP33" s="282"/>
      <c r="BQ33" s="282"/>
      <c r="BR33" s="282"/>
      <c r="BS33" s="282"/>
      <c r="BT33" s="282"/>
      <c r="BU33" s="282"/>
      <c r="BV33" s="282"/>
      <c r="BW33" s="282"/>
      <c r="BX33" s="282"/>
      <c r="BY33" s="282"/>
      <c r="BZ33" s="282"/>
      <c r="CA33" s="282"/>
      <c r="CB33" s="282"/>
      <c r="CC33" s="282"/>
      <c r="CD33" s="282"/>
      <c r="CE33" s="282"/>
      <c r="CF33" s="282"/>
      <c r="CG33" s="282"/>
      <c r="CH33" s="282"/>
      <c r="CI33" s="282"/>
      <c r="CJ33" s="282"/>
      <c r="CK33" s="282"/>
      <c r="CL33" s="282"/>
      <c r="CM33" s="282"/>
      <c r="CN33" s="282"/>
      <c r="CO33" s="282"/>
      <c r="CP33" s="282"/>
      <c r="CQ33" s="282"/>
      <c r="CR33" s="282"/>
      <c r="CS33" s="282"/>
      <c r="CT33" s="282"/>
      <c r="CU33" s="282"/>
      <c r="CV33" s="282"/>
      <c r="CW33" s="282"/>
      <c r="CX33" s="282"/>
      <c r="CY33" s="282"/>
      <c r="CZ33" s="282"/>
      <c r="DA33" s="282"/>
      <c r="DB33" s="282"/>
      <c r="DC33" s="282"/>
      <c r="DD33" s="282"/>
      <c r="DE33" s="282"/>
      <c r="DF33" s="282"/>
      <c r="DG33" s="282"/>
      <c r="DH33" s="282"/>
      <c r="DI33" s="282"/>
      <c r="DJ33" s="282"/>
      <c r="DK33" s="282"/>
      <c r="DL33" s="282"/>
      <c r="DM33" s="282"/>
      <c r="DN33" s="282"/>
      <c r="DO33" s="282"/>
      <c r="DP33" s="282"/>
      <c r="DQ33" s="282"/>
      <c r="DR33" s="282"/>
      <c r="DS33" s="282"/>
      <c r="DT33" s="282"/>
      <c r="DU33" s="282"/>
      <c r="DV33" s="282"/>
      <c r="DW33" s="282"/>
      <c r="DX33" s="282"/>
      <c r="DY33" s="282"/>
      <c r="DZ33" s="282"/>
      <c r="EA33" s="282"/>
      <c r="EB33" s="282"/>
      <c r="EC33" s="282"/>
      <c r="ED33" s="282"/>
      <c r="EE33" s="282"/>
      <c r="EF33" s="282"/>
      <c r="EG33" s="282"/>
      <c r="EH33" s="282"/>
      <c r="EI33" s="282"/>
      <c r="EJ33" s="282"/>
      <c r="EK33" s="282"/>
      <c r="EL33" s="282"/>
      <c r="EM33" s="282"/>
      <c r="EN33" s="282"/>
      <c r="EO33" s="282"/>
      <c r="EP33" s="282"/>
      <c r="EQ33" s="282"/>
      <c r="ER33" s="282"/>
      <c r="ES33" s="282"/>
      <c r="ET33" s="282"/>
      <c r="EU33" s="282"/>
      <c r="EV33" s="282"/>
      <c r="EW33" s="282"/>
      <c r="EX33" s="282"/>
      <c r="EY33" s="282"/>
      <c r="EZ33" s="282"/>
      <c r="FA33" s="282"/>
      <c r="FB33" s="282"/>
      <c r="FC33" s="282"/>
      <c r="FD33" s="282"/>
      <c r="FE33" s="282"/>
      <c r="FF33" s="282"/>
      <c r="FG33" s="282"/>
      <c r="FH33" s="282"/>
      <c r="FI33" s="282"/>
      <c r="FJ33" s="282"/>
      <c r="FK33" s="282"/>
      <c r="FL33" s="282"/>
      <c r="FM33" s="282"/>
      <c r="FN33" s="282"/>
      <c r="FO33" s="282"/>
      <c r="FP33" s="282"/>
      <c r="FQ33" s="282"/>
      <c r="FR33" s="282"/>
      <c r="FS33" s="282"/>
      <c r="FT33" s="282"/>
      <c r="FU33" s="282"/>
      <c r="FV33" s="282"/>
      <c r="FW33" s="282"/>
      <c r="FX33" s="282"/>
      <c r="FY33" s="282"/>
      <c r="FZ33" s="282"/>
      <c r="GA33" s="282"/>
      <c r="GB33" s="282"/>
      <c r="GC33" s="282"/>
      <c r="GD33" s="282"/>
      <c r="GE33" s="282"/>
      <c r="GF33" s="282"/>
      <c r="GG33" s="282"/>
      <c r="GH33" s="282"/>
      <c r="GI33" s="282"/>
      <c r="GJ33" s="282"/>
      <c r="GK33" s="282"/>
      <c r="GL33" s="282"/>
      <c r="GM33" s="282"/>
      <c r="GN33" s="282"/>
      <c r="GO33" s="282"/>
      <c r="GP33" s="282"/>
      <c r="GQ33" s="282"/>
      <c r="GR33" s="282"/>
      <c r="GS33" s="282"/>
      <c r="GT33" s="282"/>
      <c r="GU33" s="282"/>
      <c r="GV33" s="282"/>
      <c r="GW33" s="282"/>
      <c r="GX33" s="282"/>
      <c r="GY33" s="282"/>
      <c r="GZ33" s="282"/>
      <c r="HA33" s="282"/>
      <c r="HB33" s="282"/>
      <c r="HC33" s="282"/>
      <c r="HD33" s="282"/>
      <c r="HE33" s="282"/>
      <c r="HF33" s="282"/>
      <c r="HG33" s="282"/>
      <c r="HH33" s="282"/>
      <c r="HI33" s="282"/>
      <c r="HJ33" s="282"/>
      <c r="HK33" s="282"/>
      <c r="HL33" s="282"/>
      <c r="HM33" s="282"/>
      <c r="HN33" s="282"/>
      <c r="HO33" s="282"/>
      <c r="HP33" s="282"/>
      <c r="HQ33" s="282"/>
      <c r="HR33" s="282"/>
      <c r="HS33" s="282"/>
      <c r="HT33" s="282"/>
      <c r="HU33" s="282"/>
      <c r="HV33" s="282"/>
      <c r="HW33" s="282"/>
      <c r="HX33" s="282"/>
      <c r="HY33" s="282"/>
      <c r="HZ33" s="282"/>
      <c r="IA33" s="282"/>
      <c r="IB33" s="282"/>
      <c r="IC33" s="282"/>
      <c r="ID33" s="282"/>
      <c r="IE33" s="282"/>
      <c r="IF33" s="282"/>
      <c r="IG33" s="282"/>
      <c r="IH33" s="282"/>
      <c r="II33" s="282"/>
      <c r="IJ33" s="282"/>
      <c r="IK33" s="282"/>
      <c r="IL33" s="282"/>
      <c r="IM33" s="282"/>
      <c r="IN33" s="282"/>
      <c r="IO33" s="282"/>
      <c r="IP33" s="282"/>
      <c r="IQ33" s="282"/>
      <c r="IR33" s="282"/>
      <c r="IS33" s="282"/>
      <c r="IT33" s="282"/>
      <c r="IU33" s="282"/>
    </row>
    <row r="34" spans="1:255" s="281" customFormat="1" ht="24.75" customHeight="1">
      <c r="A34" s="282"/>
      <c r="B34" s="282"/>
      <c r="C34" s="282"/>
      <c r="D34" s="282"/>
      <c r="E34" s="282"/>
      <c r="F34" s="282"/>
      <c r="G34" s="282"/>
      <c r="H34" s="282"/>
      <c r="I34" s="282"/>
      <c r="J34" s="282"/>
      <c r="K34" s="282"/>
      <c r="L34" s="282"/>
      <c r="M34" s="282"/>
      <c r="N34" s="282"/>
      <c r="O34" s="282"/>
      <c r="P34" s="282"/>
      <c r="Q34" s="282"/>
      <c r="R34" s="282"/>
      <c r="S34" s="282"/>
      <c r="T34" s="282"/>
      <c r="U34" s="282"/>
      <c r="V34" s="282"/>
      <c r="W34" s="282"/>
      <c r="X34" s="282"/>
      <c r="Y34" s="282"/>
      <c r="Z34" s="282"/>
      <c r="AA34" s="282"/>
      <c r="AB34" s="282"/>
      <c r="AC34" s="282"/>
      <c r="AD34" s="282"/>
      <c r="AE34" s="282"/>
      <c r="AF34" s="282"/>
      <c r="AG34" s="282"/>
      <c r="AH34" s="282"/>
      <c r="AI34" s="282"/>
      <c r="AJ34" s="282"/>
      <c r="AK34" s="282"/>
      <c r="AL34" s="282"/>
      <c r="AM34" s="282"/>
      <c r="AN34" s="282"/>
      <c r="AO34" s="282"/>
      <c r="AP34" s="282"/>
      <c r="AQ34" s="282"/>
      <c r="AR34" s="282"/>
      <c r="AS34" s="282"/>
      <c r="AT34" s="282"/>
      <c r="AU34" s="282"/>
      <c r="AV34" s="282"/>
      <c r="AW34" s="282"/>
      <c r="AX34" s="282"/>
      <c r="AY34" s="282"/>
      <c r="AZ34" s="282"/>
      <c r="BA34" s="282"/>
      <c r="BB34" s="282"/>
      <c r="BC34" s="282"/>
      <c r="BD34" s="282"/>
      <c r="BE34" s="282"/>
      <c r="BF34" s="282"/>
      <c r="BG34" s="282"/>
      <c r="BH34" s="282"/>
      <c r="BI34" s="282"/>
      <c r="BJ34" s="282"/>
      <c r="BK34" s="282"/>
      <c r="BL34" s="282"/>
      <c r="BM34" s="282"/>
      <c r="BN34" s="282"/>
      <c r="BO34" s="282"/>
      <c r="BP34" s="282"/>
      <c r="BQ34" s="282"/>
      <c r="BR34" s="282"/>
      <c r="BS34" s="282"/>
      <c r="BT34" s="282"/>
      <c r="BU34" s="282"/>
      <c r="BV34" s="282"/>
      <c r="BW34" s="282"/>
      <c r="BX34" s="282"/>
      <c r="BY34" s="282"/>
      <c r="BZ34" s="282"/>
      <c r="CA34" s="282"/>
      <c r="CB34" s="282"/>
      <c r="CC34" s="282"/>
      <c r="CD34" s="282"/>
      <c r="CE34" s="282"/>
      <c r="CF34" s="282"/>
      <c r="CG34" s="282"/>
      <c r="CH34" s="282"/>
      <c r="CI34" s="282"/>
      <c r="CJ34" s="282"/>
      <c r="CK34" s="282"/>
      <c r="CL34" s="282"/>
      <c r="CM34" s="282"/>
      <c r="CN34" s="282"/>
      <c r="CO34" s="282"/>
      <c r="CP34" s="282"/>
      <c r="CQ34" s="282"/>
      <c r="CR34" s="282"/>
      <c r="CS34" s="282"/>
      <c r="CT34" s="282"/>
      <c r="CU34" s="282"/>
      <c r="CV34" s="282"/>
      <c r="CW34" s="282"/>
      <c r="CX34" s="282"/>
      <c r="CY34" s="282"/>
      <c r="CZ34" s="282"/>
      <c r="DA34" s="282"/>
      <c r="DB34" s="282"/>
      <c r="DC34" s="282"/>
      <c r="DD34" s="282"/>
      <c r="DE34" s="282"/>
      <c r="DF34" s="282"/>
      <c r="DG34" s="282"/>
      <c r="DH34" s="282"/>
      <c r="DI34" s="282"/>
      <c r="DJ34" s="282"/>
      <c r="DK34" s="282"/>
      <c r="DL34" s="282"/>
      <c r="DM34" s="282"/>
      <c r="DN34" s="282"/>
      <c r="DO34" s="282"/>
      <c r="DP34" s="282"/>
      <c r="DQ34" s="282"/>
      <c r="DR34" s="282"/>
      <c r="DS34" s="282"/>
      <c r="DT34" s="282"/>
      <c r="DU34" s="282"/>
      <c r="DV34" s="282"/>
      <c r="DW34" s="282"/>
      <c r="DX34" s="282"/>
      <c r="DY34" s="282"/>
      <c r="DZ34" s="282"/>
      <c r="EA34" s="282"/>
      <c r="EB34" s="282"/>
      <c r="EC34" s="282"/>
      <c r="ED34" s="282"/>
      <c r="EE34" s="282"/>
      <c r="EF34" s="282"/>
      <c r="EG34" s="282"/>
      <c r="EH34" s="282"/>
      <c r="EI34" s="282"/>
      <c r="EJ34" s="282"/>
      <c r="EK34" s="282"/>
      <c r="EL34" s="282"/>
      <c r="EM34" s="282"/>
      <c r="EN34" s="282"/>
      <c r="EO34" s="282"/>
      <c r="EP34" s="282"/>
      <c r="EQ34" s="282"/>
      <c r="ER34" s="282"/>
      <c r="ES34" s="282"/>
      <c r="ET34" s="282"/>
      <c r="EU34" s="282"/>
      <c r="EV34" s="282"/>
      <c r="EW34" s="282"/>
      <c r="EX34" s="282"/>
      <c r="EY34" s="282"/>
      <c r="EZ34" s="282"/>
      <c r="FA34" s="282"/>
      <c r="FB34" s="282"/>
      <c r="FC34" s="282"/>
      <c r="FD34" s="282"/>
      <c r="FE34" s="282"/>
      <c r="FF34" s="282"/>
      <c r="FG34" s="282"/>
      <c r="FH34" s="282"/>
      <c r="FI34" s="282"/>
      <c r="FJ34" s="282"/>
      <c r="FK34" s="282"/>
      <c r="FL34" s="282"/>
      <c r="FM34" s="282"/>
      <c r="FN34" s="282"/>
      <c r="FO34" s="282"/>
      <c r="FP34" s="282"/>
      <c r="FQ34" s="282"/>
      <c r="FR34" s="282"/>
      <c r="FS34" s="282"/>
      <c r="FT34" s="282"/>
      <c r="FU34" s="282"/>
      <c r="FV34" s="282"/>
      <c r="FW34" s="282"/>
      <c r="FX34" s="282"/>
      <c r="FY34" s="282"/>
      <c r="FZ34" s="282"/>
      <c r="GA34" s="282"/>
      <c r="GB34" s="282"/>
      <c r="GC34" s="282"/>
      <c r="GD34" s="282"/>
      <c r="GE34" s="282"/>
      <c r="GF34" s="282"/>
      <c r="GG34" s="282"/>
      <c r="GH34" s="282"/>
      <c r="GI34" s="282"/>
      <c r="GJ34" s="282"/>
      <c r="GK34" s="282"/>
      <c r="GL34" s="282"/>
      <c r="GM34" s="282"/>
      <c r="GN34" s="282"/>
      <c r="GO34" s="282"/>
      <c r="GP34" s="282"/>
      <c r="GQ34" s="282"/>
      <c r="GR34" s="282"/>
      <c r="GS34" s="282"/>
      <c r="GT34" s="282"/>
      <c r="GU34" s="282"/>
      <c r="GV34" s="282"/>
      <c r="GW34" s="282"/>
      <c r="GX34" s="282"/>
      <c r="GY34" s="282"/>
      <c r="GZ34" s="282"/>
      <c r="HA34" s="282"/>
      <c r="HB34" s="282"/>
      <c r="HC34" s="282"/>
      <c r="HD34" s="282"/>
      <c r="HE34" s="282"/>
      <c r="HF34" s="282"/>
      <c r="HG34" s="282"/>
      <c r="HH34" s="282"/>
      <c r="HI34" s="282"/>
      <c r="HJ34" s="282"/>
      <c r="HK34" s="282"/>
      <c r="HL34" s="282"/>
      <c r="HM34" s="282"/>
      <c r="HN34" s="282"/>
      <c r="HO34" s="282"/>
      <c r="HP34" s="282"/>
      <c r="HQ34" s="282"/>
      <c r="HR34" s="282"/>
      <c r="HS34" s="282"/>
      <c r="HT34" s="282"/>
      <c r="HU34" s="282"/>
      <c r="HV34" s="282"/>
      <c r="HW34" s="282"/>
      <c r="HX34" s="282"/>
      <c r="HY34" s="282"/>
      <c r="HZ34" s="282"/>
      <c r="IA34" s="282"/>
      <c r="IB34" s="282"/>
      <c r="IC34" s="282"/>
      <c r="ID34" s="282"/>
      <c r="IE34" s="282"/>
      <c r="IF34" s="282"/>
      <c r="IG34" s="282"/>
      <c r="IH34" s="282"/>
      <c r="II34" s="282"/>
      <c r="IJ34" s="282"/>
      <c r="IK34" s="282"/>
      <c r="IL34" s="282"/>
      <c r="IM34" s="282"/>
      <c r="IN34" s="282"/>
      <c r="IO34" s="282"/>
      <c r="IP34" s="282"/>
      <c r="IQ34" s="282"/>
      <c r="IR34" s="282"/>
      <c r="IS34" s="282"/>
      <c r="IT34" s="282"/>
      <c r="IU34" s="282"/>
    </row>
    <row r="35" spans="1:255" s="281" customFormat="1" ht="24.75" customHeight="1">
      <c r="A35" s="282"/>
      <c r="B35" s="282"/>
      <c r="C35" s="282"/>
      <c r="D35" s="282"/>
      <c r="E35" s="282"/>
      <c r="F35" s="282"/>
      <c r="G35" s="282"/>
      <c r="H35" s="282"/>
      <c r="I35" s="282"/>
      <c r="J35" s="282"/>
      <c r="K35" s="282"/>
      <c r="L35" s="282"/>
      <c r="M35" s="282"/>
      <c r="N35" s="282"/>
      <c r="O35" s="282"/>
      <c r="P35" s="282"/>
      <c r="Q35" s="282"/>
      <c r="R35" s="282"/>
      <c r="S35" s="282"/>
      <c r="T35" s="282"/>
      <c r="U35" s="282"/>
      <c r="V35" s="282"/>
      <c r="W35" s="282"/>
      <c r="X35" s="282"/>
      <c r="Y35" s="282"/>
      <c r="Z35" s="282"/>
      <c r="AA35" s="282"/>
      <c r="AB35" s="282"/>
      <c r="AC35" s="282"/>
      <c r="AD35" s="282"/>
      <c r="AE35" s="282"/>
      <c r="AF35" s="282"/>
      <c r="AG35" s="282"/>
      <c r="AH35" s="282"/>
      <c r="AI35" s="282"/>
      <c r="AJ35" s="282"/>
      <c r="AK35" s="282"/>
      <c r="AL35" s="282"/>
      <c r="AM35" s="282"/>
      <c r="AN35" s="282"/>
      <c r="AO35" s="282"/>
      <c r="AP35" s="282"/>
      <c r="AQ35" s="282"/>
      <c r="AR35" s="282"/>
      <c r="AS35" s="282"/>
      <c r="AT35" s="282"/>
      <c r="AU35" s="282"/>
      <c r="AV35" s="282"/>
      <c r="AW35" s="282"/>
      <c r="AX35" s="282"/>
      <c r="AY35" s="282"/>
      <c r="AZ35" s="282"/>
      <c r="BA35" s="282"/>
      <c r="BB35" s="282"/>
      <c r="BC35" s="282"/>
      <c r="BD35" s="282"/>
      <c r="BE35" s="282"/>
      <c r="BF35" s="282"/>
      <c r="BG35" s="282"/>
      <c r="BH35" s="282"/>
      <c r="BI35" s="282"/>
      <c r="BJ35" s="282"/>
      <c r="BK35" s="282"/>
      <c r="BL35" s="282"/>
      <c r="BM35" s="282"/>
      <c r="BN35" s="282"/>
      <c r="BO35" s="282"/>
      <c r="BP35" s="282"/>
      <c r="BQ35" s="282"/>
      <c r="BR35" s="282"/>
      <c r="BS35" s="282"/>
      <c r="BT35" s="282"/>
      <c r="BU35" s="282"/>
      <c r="BV35" s="282"/>
      <c r="BW35" s="282"/>
      <c r="BX35" s="282"/>
      <c r="BY35" s="282"/>
      <c r="BZ35" s="282"/>
      <c r="CA35" s="282"/>
      <c r="CB35" s="282"/>
      <c r="CC35" s="282"/>
      <c r="CD35" s="282"/>
      <c r="CE35" s="282"/>
      <c r="CF35" s="282"/>
      <c r="CG35" s="282"/>
      <c r="CH35" s="282"/>
      <c r="CI35" s="282"/>
      <c r="CJ35" s="282"/>
      <c r="CK35" s="282"/>
      <c r="CL35" s="282"/>
      <c r="CM35" s="282"/>
      <c r="CN35" s="282"/>
      <c r="CO35" s="282"/>
      <c r="CP35" s="282"/>
      <c r="CQ35" s="282"/>
      <c r="CR35" s="282"/>
      <c r="CS35" s="282"/>
      <c r="CT35" s="282"/>
      <c r="CU35" s="282"/>
      <c r="CV35" s="282"/>
      <c r="CW35" s="282"/>
      <c r="CX35" s="282"/>
      <c r="CY35" s="282"/>
      <c r="CZ35" s="282"/>
      <c r="DA35" s="282"/>
      <c r="DB35" s="282"/>
      <c r="DC35" s="282"/>
      <c r="DD35" s="282"/>
      <c r="DE35" s="282"/>
      <c r="DF35" s="282"/>
      <c r="DG35" s="282"/>
      <c r="DH35" s="282"/>
      <c r="DI35" s="282"/>
      <c r="DJ35" s="282"/>
      <c r="DK35" s="282"/>
      <c r="DL35" s="282"/>
      <c r="DM35" s="282"/>
      <c r="DN35" s="282"/>
      <c r="DO35" s="282"/>
      <c r="DP35" s="282"/>
      <c r="DQ35" s="282"/>
      <c r="DR35" s="282"/>
      <c r="DS35" s="282"/>
      <c r="DT35" s="282"/>
      <c r="DU35" s="282"/>
      <c r="DV35" s="282"/>
      <c r="DW35" s="282"/>
      <c r="DX35" s="282"/>
      <c r="DY35" s="282"/>
      <c r="DZ35" s="282"/>
      <c r="EA35" s="282"/>
      <c r="EB35" s="282"/>
      <c r="EC35" s="282"/>
      <c r="ED35" s="282"/>
      <c r="EE35" s="282"/>
      <c r="EF35" s="282"/>
      <c r="EG35" s="282"/>
      <c r="EH35" s="282"/>
      <c r="EI35" s="282"/>
      <c r="EJ35" s="282"/>
      <c r="EK35" s="282"/>
      <c r="EL35" s="282"/>
      <c r="EM35" s="282"/>
      <c r="EN35" s="282"/>
      <c r="EO35" s="282"/>
      <c r="EP35" s="282"/>
      <c r="EQ35" s="282"/>
      <c r="ER35" s="282"/>
      <c r="ES35" s="282"/>
      <c r="ET35" s="282"/>
      <c r="EU35" s="282"/>
      <c r="EV35" s="282"/>
      <c r="EW35" s="282"/>
      <c r="EX35" s="282"/>
      <c r="EY35" s="282"/>
      <c r="EZ35" s="282"/>
      <c r="FA35" s="282"/>
      <c r="FB35" s="282"/>
      <c r="FC35" s="282"/>
      <c r="FD35" s="282"/>
      <c r="FE35" s="282"/>
      <c r="FF35" s="282"/>
      <c r="FG35" s="282"/>
      <c r="FH35" s="282"/>
      <c r="FI35" s="282"/>
      <c r="FJ35" s="282"/>
      <c r="FK35" s="282"/>
      <c r="FL35" s="282"/>
      <c r="FM35" s="282"/>
      <c r="FN35" s="282"/>
      <c r="FO35" s="282"/>
      <c r="FP35" s="282"/>
      <c r="FQ35" s="282"/>
      <c r="FR35" s="282"/>
      <c r="FS35" s="282"/>
      <c r="FT35" s="282"/>
      <c r="FU35" s="282"/>
      <c r="FV35" s="282"/>
      <c r="FW35" s="282"/>
      <c r="FX35" s="282"/>
      <c r="FY35" s="282"/>
      <c r="FZ35" s="282"/>
      <c r="GA35" s="282"/>
      <c r="GB35" s="282"/>
      <c r="GC35" s="282"/>
      <c r="GD35" s="282"/>
      <c r="GE35" s="282"/>
      <c r="GF35" s="282"/>
      <c r="GG35" s="282"/>
      <c r="GH35" s="282"/>
      <c r="GI35" s="282"/>
      <c r="GJ35" s="282"/>
      <c r="GK35" s="282"/>
      <c r="GL35" s="282"/>
      <c r="GM35" s="282"/>
      <c r="GN35" s="282"/>
      <c r="GO35" s="282"/>
      <c r="GP35" s="282"/>
      <c r="GQ35" s="282"/>
      <c r="GR35" s="282"/>
      <c r="GS35" s="282"/>
      <c r="GT35" s="282"/>
      <c r="GU35" s="282"/>
      <c r="GV35" s="282"/>
      <c r="GW35" s="282"/>
      <c r="GX35" s="282"/>
      <c r="GY35" s="282"/>
      <c r="GZ35" s="282"/>
      <c r="HA35" s="282"/>
      <c r="HB35" s="282"/>
      <c r="HC35" s="282"/>
      <c r="HD35" s="282"/>
      <c r="HE35" s="282"/>
      <c r="HF35" s="282"/>
      <c r="HG35" s="282"/>
      <c r="HH35" s="282"/>
      <c r="HI35" s="282"/>
      <c r="HJ35" s="282"/>
      <c r="HK35" s="282"/>
      <c r="HL35" s="282"/>
      <c r="HM35" s="282"/>
      <c r="HN35" s="282"/>
      <c r="HO35" s="282"/>
      <c r="HP35" s="282"/>
      <c r="HQ35" s="282"/>
      <c r="HR35" s="282"/>
      <c r="HS35" s="282"/>
      <c r="HT35" s="282"/>
      <c r="HU35" s="282"/>
      <c r="HV35" s="282"/>
      <c r="HW35" s="282"/>
      <c r="HX35" s="282"/>
      <c r="HY35" s="282"/>
      <c r="HZ35" s="282"/>
      <c r="IA35" s="282"/>
      <c r="IB35" s="282"/>
      <c r="IC35" s="282"/>
      <c r="ID35" s="282"/>
      <c r="IE35" s="282"/>
      <c r="IF35" s="282"/>
      <c r="IG35" s="282"/>
      <c r="IH35" s="282"/>
      <c r="II35" s="282"/>
      <c r="IJ35" s="282"/>
      <c r="IK35" s="282"/>
      <c r="IL35" s="282"/>
      <c r="IM35" s="282"/>
      <c r="IN35" s="282"/>
      <c r="IO35" s="282"/>
      <c r="IP35" s="282"/>
      <c r="IQ35" s="282"/>
      <c r="IR35" s="282"/>
      <c r="IS35" s="282"/>
      <c r="IT35" s="282"/>
      <c r="IU35" s="282"/>
    </row>
    <row r="36" spans="1:255" s="281" customFormat="1" ht="24.75" customHeight="1">
      <c r="A36" s="282"/>
      <c r="B36" s="282"/>
      <c r="C36" s="282"/>
      <c r="D36" s="282"/>
      <c r="E36" s="282"/>
      <c r="F36" s="282"/>
      <c r="G36" s="282"/>
      <c r="H36" s="282"/>
      <c r="I36" s="282"/>
      <c r="J36" s="282"/>
      <c r="K36" s="282"/>
      <c r="L36" s="282"/>
      <c r="M36" s="282"/>
      <c r="N36" s="282"/>
      <c r="O36" s="282"/>
      <c r="P36" s="282"/>
      <c r="Q36" s="282"/>
      <c r="R36" s="282"/>
      <c r="S36" s="282"/>
      <c r="T36" s="282"/>
      <c r="U36" s="282"/>
      <c r="V36" s="282"/>
      <c r="W36" s="282"/>
      <c r="X36" s="282"/>
      <c r="Y36" s="282"/>
      <c r="Z36" s="282"/>
      <c r="AA36" s="282"/>
      <c r="AB36" s="282"/>
      <c r="AC36" s="282"/>
      <c r="AD36" s="282"/>
      <c r="AE36" s="282"/>
      <c r="AF36" s="282"/>
      <c r="AG36" s="282"/>
      <c r="AH36" s="282"/>
      <c r="AI36" s="282"/>
      <c r="AJ36" s="282"/>
      <c r="AK36" s="282"/>
      <c r="AL36" s="282"/>
      <c r="AM36" s="282"/>
      <c r="AN36" s="282"/>
      <c r="AO36" s="282"/>
      <c r="AP36" s="282"/>
      <c r="AQ36" s="282"/>
      <c r="AR36" s="282"/>
      <c r="AS36" s="282"/>
      <c r="AT36" s="282"/>
      <c r="AU36" s="282"/>
      <c r="AV36" s="282"/>
      <c r="AW36" s="282"/>
      <c r="AX36" s="282"/>
      <c r="AY36" s="282"/>
      <c r="AZ36" s="282"/>
      <c r="BA36" s="282"/>
      <c r="BB36" s="282"/>
      <c r="BC36" s="282"/>
      <c r="BD36" s="282"/>
      <c r="BE36" s="282"/>
      <c r="BF36" s="282"/>
      <c r="BG36" s="282"/>
      <c r="BH36" s="282"/>
      <c r="BI36" s="282"/>
      <c r="BJ36" s="282"/>
      <c r="BK36" s="282"/>
      <c r="BL36" s="282"/>
      <c r="BM36" s="282"/>
      <c r="BN36" s="282"/>
      <c r="BO36" s="282"/>
      <c r="BP36" s="282"/>
      <c r="BQ36" s="282"/>
      <c r="BR36" s="282"/>
      <c r="BS36" s="282"/>
      <c r="BT36" s="282"/>
      <c r="BU36" s="282"/>
      <c r="BV36" s="282"/>
      <c r="BW36" s="282"/>
      <c r="BX36" s="282"/>
      <c r="BY36" s="282"/>
      <c r="BZ36" s="282"/>
      <c r="CA36" s="282"/>
      <c r="CB36" s="282"/>
      <c r="CC36" s="282"/>
      <c r="CD36" s="282"/>
      <c r="CE36" s="282"/>
      <c r="CF36" s="282"/>
      <c r="CG36" s="282"/>
      <c r="CH36" s="282"/>
      <c r="CI36" s="282"/>
      <c r="CJ36" s="282"/>
      <c r="CK36" s="282"/>
      <c r="CL36" s="282"/>
      <c r="CM36" s="282"/>
      <c r="CN36" s="282"/>
      <c r="CO36" s="282"/>
      <c r="CP36" s="282"/>
      <c r="CQ36" s="282"/>
      <c r="CR36" s="282"/>
      <c r="CS36" s="282"/>
      <c r="CT36" s="282"/>
      <c r="CU36" s="282"/>
      <c r="CV36" s="282"/>
      <c r="CW36" s="282"/>
      <c r="CX36" s="282"/>
      <c r="CY36" s="282"/>
      <c r="CZ36" s="282"/>
      <c r="DA36" s="282"/>
      <c r="DB36" s="282"/>
      <c r="DC36" s="282"/>
      <c r="DD36" s="282"/>
      <c r="DE36" s="282"/>
      <c r="DF36" s="282"/>
      <c r="DG36" s="282"/>
      <c r="DH36" s="282"/>
      <c r="DI36" s="282"/>
      <c r="DJ36" s="282"/>
      <c r="DK36" s="282"/>
      <c r="DL36" s="282"/>
      <c r="DM36" s="282"/>
      <c r="DN36" s="282"/>
      <c r="DO36" s="282"/>
      <c r="DP36" s="282"/>
      <c r="DQ36" s="282"/>
      <c r="DR36" s="282"/>
      <c r="DS36" s="282"/>
      <c r="DT36" s="282"/>
      <c r="DU36" s="282"/>
      <c r="DV36" s="282"/>
      <c r="DW36" s="282"/>
      <c r="DX36" s="282"/>
      <c r="DY36" s="282"/>
      <c r="DZ36" s="282"/>
      <c r="EA36" s="282"/>
      <c r="EB36" s="282"/>
      <c r="EC36" s="282"/>
      <c r="ED36" s="282"/>
      <c r="EE36" s="282"/>
      <c r="EF36" s="282"/>
      <c r="EG36" s="282"/>
      <c r="EH36" s="282"/>
      <c r="EI36" s="282"/>
      <c r="EJ36" s="282"/>
      <c r="EK36" s="282"/>
      <c r="EL36" s="282"/>
      <c r="EM36" s="282"/>
      <c r="EN36" s="282"/>
      <c r="EO36" s="282"/>
      <c r="EP36" s="282"/>
      <c r="EQ36" s="282"/>
      <c r="ER36" s="282"/>
      <c r="ES36" s="282"/>
      <c r="ET36" s="282"/>
      <c r="EU36" s="282"/>
      <c r="EV36" s="282"/>
      <c r="EW36" s="282"/>
      <c r="EX36" s="282"/>
      <c r="EY36" s="282"/>
      <c r="EZ36" s="282"/>
      <c r="FA36" s="282"/>
      <c r="FB36" s="282"/>
      <c r="FC36" s="282"/>
      <c r="FD36" s="282"/>
      <c r="FE36" s="282"/>
      <c r="FF36" s="282"/>
      <c r="FG36" s="282"/>
      <c r="FH36" s="282"/>
      <c r="FI36" s="282"/>
      <c r="FJ36" s="282"/>
      <c r="FK36" s="282"/>
      <c r="FL36" s="282"/>
      <c r="FM36" s="282"/>
      <c r="FN36" s="282"/>
      <c r="FO36" s="282"/>
      <c r="FP36" s="282"/>
      <c r="FQ36" s="282"/>
      <c r="FR36" s="282"/>
      <c r="FS36" s="282"/>
      <c r="FT36" s="282"/>
      <c r="FU36" s="282"/>
      <c r="FV36" s="282"/>
      <c r="FW36" s="282"/>
      <c r="FX36" s="282"/>
      <c r="FY36" s="282"/>
      <c r="FZ36" s="282"/>
      <c r="GA36" s="282"/>
      <c r="GB36" s="282"/>
      <c r="GC36" s="282"/>
      <c r="GD36" s="282"/>
      <c r="GE36" s="282"/>
      <c r="GF36" s="282"/>
      <c r="GG36" s="282"/>
      <c r="GH36" s="282"/>
      <c r="GI36" s="282"/>
      <c r="GJ36" s="282"/>
      <c r="GK36" s="282"/>
      <c r="GL36" s="282"/>
      <c r="GM36" s="282"/>
      <c r="GN36" s="282"/>
      <c r="GO36" s="282"/>
      <c r="GP36" s="282"/>
      <c r="GQ36" s="282"/>
      <c r="GR36" s="282"/>
      <c r="GS36" s="282"/>
      <c r="GT36" s="282"/>
      <c r="GU36" s="282"/>
      <c r="GV36" s="282"/>
      <c r="GW36" s="282"/>
      <c r="GX36" s="282"/>
      <c r="GY36" s="282"/>
      <c r="GZ36" s="282"/>
      <c r="HA36" s="282"/>
      <c r="HB36" s="282"/>
      <c r="HC36" s="282"/>
      <c r="HD36" s="282"/>
      <c r="HE36" s="282"/>
      <c r="HF36" s="282"/>
      <c r="HG36" s="282"/>
      <c r="HH36" s="282"/>
      <c r="HI36" s="282"/>
      <c r="HJ36" s="282"/>
      <c r="HK36" s="282"/>
      <c r="HL36" s="282"/>
      <c r="HM36" s="282"/>
      <c r="HN36" s="282"/>
      <c r="HO36" s="282"/>
      <c r="HP36" s="282"/>
      <c r="HQ36" s="282"/>
      <c r="HR36" s="282"/>
      <c r="HS36" s="282"/>
      <c r="HT36" s="282"/>
      <c r="HU36" s="282"/>
      <c r="HV36" s="282"/>
      <c r="HW36" s="282"/>
      <c r="HX36" s="282"/>
      <c r="HY36" s="282"/>
      <c r="HZ36" s="282"/>
      <c r="IA36" s="282"/>
      <c r="IB36" s="282"/>
      <c r="IC36" s="282"/>
      <c r="ID36" s="282"/>
      <c r="IE36" s="282"/>
      <c r="IF36" s="282"/>
      <c r="IG36" s="282"/>
      <c r="IH36" s="282"/>
      <c r="II36" s="282"/>
      <c r="IJ36" s="282"/>
      <c r="IK36" s="282"/>
      <c r="IL36" s="282"/>
      <c r="IM36" s="282"/>
      <c r="IN36" s="282"/>
      <c r="IO36" s="282"/>
      <c r="IP36" s="282"/>
      <c r="IQ36" s="282"/>
      <c r="IR36" s="282"/>
      <c r="IS36" s="282"/>
      <c r="IT36" s="282"/>
      <c r="IU36" s="282"/>
    </row>
    <row r="37" spans="1:255" s="281" customFormat="1" ht="24.75" customHeight="1">
      <c r="A37" s="282"/>
      <c r="B37" s="282"/>
      <c r="C37" s="282"/>
      <c r="D37" s="282"/>
      <c r="E37" s="282"/>
      <c r="F37" s="282"/>
      <c r="G37" s="282"/>
      <c r="H37" s="282"/>
      <c r="I37" s="282"/>
      <c r="J37" s="282"/>
      <c r="K37" s="282"/>
      <c r="L37" s="282"/>
      <c r="M37" s="282"/>
      <c r="N37" s="282"/>
      <c r="O37" s="282"/>
      <c r="P37" s="282"/>
      <c r="Q37" s="282"/>
      <c r="R37" s="282"/>
      <c r="S37" s="282"/>
      <c r="T37" s="282"/>
      <c r="U37" s="282"/>
      <c r="V37" s="282"/>
      <c r="W37" s="282"/>
      <c r="X37" s="282"/>
      <c r="Y37" s="282"/>
      <c r="Z37" s="282"/>
      <c r="AA37" s="282"/>
      <c r="AB37" s="282"/>
      <c r="AC37" s="282"/>
      <c r="AD37" s="282"/>
      <c r="AE37" s="282"/>
      <c r="AF37" s="282"/>
      <c r="AG37" s="282"/>
      <c r="AH37" s="282"/>
      <c r="AI37" s="282"/>
      <c r="AJ37" s="282"/>
      <c r="AK37" s="282"/>
      <c r="AL37" s="282"/>
      <c r="AM37" s="282"/>
      <c r="AN37" s="282"/>
      <c r="AO37" s="282"/>
      <c r="AP37" s="282"/>
      <c r="AQ37" s="282"/>
      <c r="AR37" s="282"/>
      <c r="AS37" s="282"/>
      <c r="AT37" s="282"/>
      <c r="AU37" s="282"/>
      <c r="AV37" s="282"/>
      <c r="AW37" s="282"/>
      <c r="AX37" s="282"/>
      <c r="AY37" s="282"/>
      <c r="AZ37" s="282"/>
      <c r="BA37" s="282"/>
      <c r="BB37" s="282"/>
      <c r="BC37" s="282"/>
      <c r="BD37" s="282"/>
      <c r="BE37" s="282"/>
      <c r="BF37" s="282"/>
      <c r="BG37" s="282"/>
      <c r="BH37" s="282"/>
      <c r="BI37" s="282"/>
      <c r="BJ37" s="282"/>
      <c r="BK37" s="282"/>
      <c r="BL37" s="282"/>
      <c r="BM37" s="282"/>
      <c r="BN37" s="282"/>
      <c r="BO37" s="282"/>
      <c r="BP37" s="282"/>
      <c r="BQ37" s="282"/>
      <c r="BR37" s="282"/>
      <c r="BS37" s="282"/>
      <c r="BT37" s="282"/>
      <c r="BU37" s="282"/>
      <c r="BV37" s="282"/>
      <c r="BW37" s="282"/>
      <c r="BX37" s="282"/>
      <c r="BY37" s="282"/>
      <c r="BZ37" s="282"/>
      <c r="CA37" s="282"/>
      <c r="CB37" s="282"/>
      <c r="CC37" s="282"/>
      <c r="CD37" s="282"/>
      <c r="CE37" s="282"/>
      <c r="CF37" s="282"/>
      <c r="CG37" s="282"/>
      <c r="CH37" s="282"/>
      <c r="CI37" s="282"/>
      <c r="CJ37" s="282"/>
      <c r="CK37" s="282"/>
      <c r="CL37" s="282"/>
      <c r="CM37" s="282"/>
      <c r="CN37" s="282"/>
      <c r="CO37" s="282"/>
      <c r="CP37" s="282"/>
      <c r="CQ37" s="282"/>
      <c r="CR37" s="282"/>
      <c r="CS37" s="282"/>
      <c r="CT37" s="282"/>
      <c r="CU37" s="282"/>
      <c r="CV37" s="282"/>
      <c r="CW37" s="282"/>
      <c r="CX37" s="282"/>
      <c r="CY37" s="282"/>
      <c r="CZ37" s="282"/>
      <c r="DA37" s="282"/>
      <c r="DB37" s="282"/>
      <c r="DC37" s="282"/>
      <c r="DD37" s="282"/>
      <c r="DE37" s="282"/>
      <c r="DF37" s="282"/>
      <c r="DG37" s="282"/>
      <c r="DH37" s="282"/>
      <c r="DI37" s="282"/>
      <c r="DJ37" s="282"/>
      <c r="DK37" s="282"/>
      <c r="DL37" s="282"/>
      <c r="DM37" s="282"/>
      <c r="DN37" s="282"/>
      <c r="DO37" s="282"/>
      <c r="DP37" s="282"/>
      <c r="DQ37" s="282"/>
      <c r="DR37" s="282"/>
      <c r="DS37" s="282"/>
      <c r="DT37" s="282"/>
      <c r="DU37" s="282"/>
      <c r="DV37" s="282"/>
      <c r="DW37" s="282"/>
      <c r="DX37" s="282"/>
      <c r="DY37" s="282"/>
      <c r="DZ37" s="282"/>
      <c r="EA37" s="282"/>
      <c r="EB37" s="282"/>
      <c r="EC37" s="282"/>
      <c r="ED37" s="282"/>
      <c r="EE37" s="282"/>
      <c r="EF37" s="282"/>
      <c r="EG37" s="282"/>
      <c r="EH37" s="282"/>
      <c r="EI37" s="282"/>
      <c r="EJ37" s="282"/>
      <c r="EK37" s="282"/>
      <c r="EL37" s="282"/>
      <c r="EM37" s="282"/>
      <c r="EN37" s="282"/>
      <c r="EO37" s="282"/>
      <c r="EP37" s="282"/>
      <c r="EQ37" s="282"/>
      <c r="ER37" s="282"/>
      <c r="ES37" s="282"/>
      <c r="ET37" s="282"/>
      <c r="EU37" s="282"/>
      <c r="EV37" s="282"/>
      <c r="EW37" s="282"/>
      <c r="EX37" s="282"/>
      <c r="EY37" s="282"/>
      <c r="EZ37" s="282"/>
      <c r="FA37" s="282"/>
      <c r="FB37" s="282"/>
      <c r="FC37" s="282"/>
      <c r="FD37" s="282"/>
      <c r="FE37" s="282"/>
      <c r="FF37" s="282"/>
      <c r="FG37" s="282"/>
      <c r="FH37" s="282"/>
      <c r="FI37" s="282"/>
      <c r="FJ37" s="282"/>
      <c r="FK37" s="282"/>
      <c r="FL37" s="282"/>
      <c r="FM37" s="282"/>
      <c r="FN37" s="282"/>
      <c r="FO37" s="282"/>
      <c r="FP37" s="282"/>
      <c r="FQ37" s="282"/>
      <c r="FR37" s="282"/>
      <c r="FS37" s="282"/>
      <c r="FT37" s="282"/>
      <c r="FU37" s="282"/>
      <c r="FV37" s="282"/>
      <c r="FW37" s="282"/>
      <c r="FX37" s="282"/>
      <c r="FY37" s="282"/>
      <c r="FZ37" s="282"/>
      <c r="GA37" s="282"/>
      <c r="GB37" s="282"/>
      <c r="GC37" s="282"/>
      <c r="GD37" s="282"/>
      <c r="GE37" s="282"/>
      <c r="GF37" s="282"/>
      <c r="GG37" s="282"/>
      <c r="GH37" s="282"/>
      <c r="GI37" s="282"/>
      <c r="GJ37" s="282"/>
      <c r="GK37" s="282"/>
      <c r="GL37" s="282"/>
      <c r="GM37" s="282"/>
      <c r="GN37" s="282"/>
      <c r="GO37" s="282"/>
      <c r="GP37" s="282"/>
      <c r="GQ37" s="282"/>
      <c r="GR37" s="282"/>
      <c r="GS37" s="282"/>
      <c r="GT37" s="282"/>
      <c r="GU37" s="282"/>
      <c r="GV37" s="282"/>
      <c r="GW37" s="282"/>
      <c r="GX37" s="282"/>
      <c r="GY37" s="282"/>
      <c r="GZ37" s="282"/>
      <c r="HA37" s="282"/>
      <c r="HB37" s="282"/>
      <c r="HC37" s="282"/>
      <c r="HD37" s="282"/>
      <c r="HE37" s="282"/>
      <c r="HF37" s="282"/>
      <c r="HG37" s="282"/>
      <c r="HH37" s="282"/>
      <c r="HI37" s="282"/>
      <c r="HJ37" s="282"/>
      <c r="HK37" s="282"/>
      <c r="HL37" s="282"/>
      <c r="HM37" s="282"/>
      <c r="HN37" s="282"/>
      <c r="HO37" s="282"/>
      <c r="HP37" s="282"/>
      <c r="HQ37" s="282"/>
      <c r="HR37" s="282"/>
      <c r="HS37" s="282"/>
      <c r="HT37" s="282"/>
      <c r="HU37" s="282"/>
      <c r="HV37" s="282"/>
      <c r="HW37" s="282"/>
      <c r="HX37" s="282"/>
      <c r="HY37" s="282"/>
      <c r="HZ37" s="282"/>
      <c r="IA37" s="282"/>
      <c r="IB37" s="282"/>
      <c r="IC37" s="282"/>
      <c r="ID37" s="282"/>
      <c r="IE37" s="282"/>
      <c r="IF37" s="282"/>
      <c r="IG37" s="282"/>
      <c r="IH37" s="282"/>
      <c r="II37" s="282"/>
      <c r="IJ37" s="282"/>
      <c r="IK37" s="282"/>
      <c r="IL37" s="282"/>
      <c r="IM37" s="282"/>
      <c r="IN37" s="282"/>
      <c r="IO37" s="282"/>
      <c r="IP37" s="282"/>
      <c r="IQ37" s="282"/>
      <c r="IR37" s="282"/>
      <c r="IS37" s="282"/>
      <c r="IT37" s="282"/>
      <c r="IU37" s="282"/>
    </row>
    <row r="38" spans="1:255" s="281" customFormat="1" ht="24.75" customHeight="1">
      <c r="A38" s="282"/>
      <c r="B38" s="282"/>
      <c r="C38" s="282"/>
      <c r="D38" s="282"/>
      <c r="E38" s="282"/>
      <c r="F38" s="282"/>
      <c r="G38" s="282"/>
      <c r="H38" s="282"/>
      <c r="I38" s="282"/>
      <c r="J38" s="282"/>
      <c r="K38" s="282"/>
      <c r="L38" s="282"/>
      <c r="M38" s="282"/>
      <c r="N38" s="282"/>
      <c r="O38" s="282"/>
      <c r="P38" s="282"/>
      <c r="Q38" s="282"/>
      <c r="R38" s="282"/>
      <c r="S38" s="282"/>
      <c r="T38" s="282"/>
      <c r="U38" s="282"/>
      <c r="V38" s="282"/>
      <c r="W38" s="282"/>
      <c r="X38" s="282"/>
      <c r="Y38" s="282"/>
      <c r="Z38" s="282"/>
      <c r="AA38" s="282"/>
      <c r="AB38" s="282"/>
      <c r="AC38" s="282"/>
      <c r="AD38" s="282"/>
      <c r="AE38" s="282"/>
      <c r="AF38" s="282"/>
      <c r="AG38" s="282"/>
      <c r="AH38" s="282"/>
      <c r="AI38" s="282"/>
      <c r="AJ38" s="282"/>
      <c r="AK38" s="282"/>
      <c r="AL38" s="282"/>
      <c r="AM38" s="282"/>
      <c r="AN38" s="282"/>
      <c r="AO38" s="282"/>
      <c r="AP38" s="282"/>
      <c r="AQ38" s="282"/>
      <c r="AR38" s="282"/>
      <c r="AS38" s="282"/>
      <c r="AT38" s="282"/>
      <c r="AU38" s="282"/>
      <c r="AV38" s="282"/>
      <c r="AW38" s="282"/>
      <c r="AX38" s="282"/>
      <c r="AY38" s="282"/>
      <c r="AZ38" s="282"/>
      <c r="BA38" s="282"/>
      <c r="BB38" s="282"/>
      <c r="BC38" s="282"/>
      <c r="BD38" s="282"/>
      <c r="BE38" s="282"/>
      <c r="BF38" s="282"/>
      <c r="BG38" s="282"/>
      <c r="BH38" s="282"/>
      <c r="BI38" s="282"/>
      <c r="BJ38" s="282"/>
      <c r="BK38" s="282"/>
      <c r="BL38" s="282"/>
      <c r="BM38" s="282"/>
      <c r="BN38" s="282"/>
      <c r="BO38" s="282"/>
      <c r="BP38" s="282"/>
      <c r="BQ38" s="282"/>
      <c r="BR38" s="282"/>
      <c r="BS38" s="282"/>
      <c r="BT38" s="282"/>
      <c r="BU38" s="282"/>
      <c r="BV38" s="282"/>
      <c r="BW38" s="282"/>
      <c r="BX38" s="282"/>
      <c r="BY38" s="282"/>
      <c r="BZ38" s="282"/>
      <c r="CA38" s="282"/>
      <c r="CB38" s="282"/>
      <c r="CC38" s="282"/>
      <c r="CD38" s="282"/>
      <c r="CE38" s="282"/>
      <c r="CF38" s="282"/>
      <c r="CG38" s="282"/>
      <c r="CH38" s="282"/>
      <c r="CI38" s="282"/>
      <c r="CJ38" s="282"/>
      <c r="CK38" s="282"/>
      <c r="CL38" s="282"/>
      <c r="CM38" s="282"/>
      <c r="CN38" s="282"/>
      <c r="CO38" s="282"/>
      <c r="CP38" s="282"/>
      <c r="CQ38" s="282"/>
      <c r="CR38" s="282"/>
      <c r="CS38" s="282"/>
      <c r="CT38" s="282"/>
      <c r="CU38" s="282"/>
      <c r="CV38" s="282"/>
      <c r="CW38" s="282"/>
      <c r="CX38" s="282"/>
      <c r="CY38" s="282"/>
      <c r="CZ38" s="282"/>
      <c r="DA38" s="282"/>
      <c r="DB38" s="282"/>
      <c r="DC38" s="282"/>
      <c r="DD38" s="282"/>
      <c r="DE38" s="282"/>
      <c r="DF38" s="282"/>
      <c r="DG38" s="282"/>
      <c r="DH38" s="282"/>
      <c r="DI38" s="282"/>
      <c r="DJ38" s="282"/>
      <c r="DK38" s="282"/>
      <c r="DL38" s="282"/>
      <c r="DM38" s="282"/>
      <c r="DN38" s="282"/>
      <c r="DO38" s="282"/>
      <c r="DP38" s="282"/>
      <c r="DQ38" s="282"/>
      <c r="DR38" s="282"/>
      <c r="DS38" s="282"/>
      <c r="DT38" s="282"/>
      <c r="DU38" s="282"/>
      <c r="DV38" s="282"/>
      <c r="DW38" s="282"/>
      <c r="DX38" s="282"/>
      <c r="DY38" s="282"/>
      <c r="DZ38" s="282"/>
      <c r="EA38" s="282"/>
      <c r="EB38" s="282"/>
      <c r="EC38" s="282"/>
      <c r="ED38" s="282"/>
      <c r="EE38" s="282"/>
      <c r="EF38" s="282"/>
      <c r="EG38" s="282"/>
      <c r="EH38" s="282"/>
      <c r="EI38" s="282"/>
      <c r="EJ38" s="282"/>
      <c r="EK38" s="282"/>
      <c r="EL38" s="282"/>
      <c r="EM38" s="282"/>
      <c r="EN38" s="282"/>
      <c r="EO38" s="282"/>
      <c r="EP38" s="282"/>
      <c r="EQ38" s="282"/>
      <c r="ER38" s="282"/>
      <c r="ES38" s="282"/>
      <c r="ET38" s="282"/>
      <c r="EU38" s="282"/>
      <c r="EV38" s="282"/>
      <c r="EW38" s="282"/>
      <c r="EX38" s="282"/>
      <c r="EY38" s="282"/>
      <c r="EZ38" s="282"/>
      <c r="FA38" s="282"/>
      <c r="FB38" s="282"/>
      <c r="FC38" s="282"/>
      <c r="FD38" s="282"/>
      <c r="FE38" s="282"/>
      <c r="FF38" s="282"/>
      <c r="FG38" s="282"/>
      <c r="FH38" s="282"/>
      <c r="FI38" s="282"/>
      <c r="FJ38" s="282"/>
      <c r="FK38" s="282"/>
      <c r="FL38" s="282"/>
      <c r="FM38" s="282"/>
      <c r="FN38" s="282"/>
      <c r="FO38" s="282"/>
      <c r="FP38" s="282"/>
      <c r="FQ38" s="282"/>
      <c r="FR38" s="282"/>
      <c r="FS38" s="282"/>
      <c r="FT38" s="282"/>
      <c r="FU38" s="282"/>
      <c r="FV38" s="282"/>
      <c r="FW38" s="282"/>
      <c r="FX38" s="282"/>
      <c r="FY38" s="282"/>
      <c r="FZ38" s="282"/>
      <c r="GA38" s="282"/>
      <c r="GB38" s="282"/>
      <c r="GC38" s="282"/>
      <c r="GD38" s="282"/>
      <c r="GE38" s="282"/>
      <c r="GF38" s="282"/>
      <c r="GG38" s="282"/>
      <c r="GH38" s="282"/>
      <c r="GI38" s="282"/>
      <c r="GJ38" s="282"/>
      <c r="GK38" s="282"/>
      <c r="GL38" s="282"/>
      <c r="GM38" s="282"/>
      <c r="GN38" s="282"/>
      <c r="GO38" s="282"/>
      <c r="GP38" s="282"/>
      <c r="GQ38" s="282"/>
      <c r="GR38" s="282"/>
      <c r="GS38" s="282"/>
      <c r="GT38" s="282"/>
      <c r="GU38" s="282"/>
      <c r="GV38" s="282"/>
      <c r="GW38" s="282"/>
      <c r="GX38" s="282"/>
      <c r="GY38" s="282"/>
      <c r="GZ38" s="282"/>
      <c r="HA38" s="282"/>
      <c r="HB38" s="282"/>
      <c r="HC38" s="282"/>
      <c r="HD38" s="282"/>
      <c r="HE38" s="282"/>
      <c r="HF38" s="282"/>
      <c r="HG38" s="282"/>
      <c r="HH38" s="282"/>
      <c r="HI38" s="282"/>
      <c r="HJ38" s="282"/>
      <c r="HK38" s="282"/>
      <c r="HL38" s="282"/>
      <c r="HM38" s="282"/>
      <c r="HN38" s="282"/>
      <c r="HO38" s="282"/>
      <c r="HP38" s="282"/>
      <c r="HQ38" s="282"/>
      <c r="HR38" s="282"/>
      <c r="HS38" s="282"/>
      <c r="HT38" s="282"/>
      <c r="HU38" s="282"/>
      <c r="HV38" s="282"/>
      <c r="HW38" s="282"/>
      <c r="HX38" s="282"/>
      <c r="HY38" s="282"/>
      <c r="HZ38" s="282"/>
      <c r="IA38" s="282"/>
      <c r="IB38" s="282"/>
      <c r="IC38" s="282"/>
      <c r="ID38" s="282"/>
      <c r="IE38" s="282"/>
      <c r="IF38" s="282"/>
      <c r="IG38" s="282"/>
      <c r="IH38" s="282"/>
      <c r="II38" s="282"/>
      <c r="IJ38" s="282"/>
      <c r="IK38" s="282"/>
      <c r="IL38" s="282"/>
      <c r="IM38" s="282"/>
      <c r="IN38" s="282"/>
      <c r="IO38" s="282"/>
      <c r="IP38" s="282"/>
      <c r="IQ38" s="282"/>
      <c r="IR38" s="282"/>
      <c r="IS38" s="282"/>
      <c r="IT38" s="282"/>
      <c r="IU38" s="282"/>
    </row>
    <row r="39" spans="1:255" s="281" customFormat="1" ht="24.75" customHeight="1">
      <c r="A39" s="282"/>
      <c r="B39" s="282"/>
      <c r="C39" s="282"/>
      <c r="D39" s="282"/>
      <c r="E39" s="282"/>
      <c r="F39" s="282"/>
      <c r="G39" s="282"/>
      <c r="H39" s="282"/>
      <c r="I39" s="282"/>
      <c r="J39" s="282"/>
      <c r="K39" s="282"/>
      <c r="L39" s="282"/>
      <c r="M39" s="282"/>
      <c r="N39" s="282"/>
      <c r="O39" s="282"/>
      <c r="P39" s="282"/>
      <c r="Q39" s="282"/>
      <c r="R39" s="282"/>
      <c r="S39" s="282"/>
      <c r="T39" s="282"/>
      <c r="U39" s="282"/>
      <c r="V39" s="282"/>
      <c r="W39" s="282"/>
      <c r="X39" s="282"/>
      <c r="Y39" s="282"/>
      <c r="Z39" s="282"/>
      <c r="AA39" s="282"/>
      <c r="AB39" s="282"/>
      <c r="AC39" s="282"/>
      <c r="AD39" s="282"/>
      <c r="AE39" s="282"/>
      <c r="AF39" s="282"/>
      <c r="AG39" s="282"/>
      <c r="AH39" s="282"/>
      <c r="AI39" s="282"/>
      <c r="AJ39" s="282"/>
      <c r="AK39" s="282"/>
      <c r="AL39" s="282"/>
      <c r="AM39" s="282"/>
      <c r="AN39" s="282"/>
      <c r="AO39" s="282"/>
      <c r="AP39" s="282"/>
      <c r="AQ39" s="282"/>
      <c r="AR39" s="282"/>
      <c r="AS39" s="282"/>
      <c r="AT39" s="282"/>
      <c r="AU39" s="282"/>
      <c r="AV39" s="282"/>
      <c r="AW39" s="282"/>
      <c r="AX39" s="282"/>
      <c r="AY39" s="282"/>
      <c r="AZ39" s="282"/>
      <c r="BA39" s="282"/>
      <c r="BB39" s="282"/>
      <c r="BC39" s="282"/>
      <c r="BD39" s="282"/>
      <c r="BE39" s="282"/>
      <c r="BF39" s="282"/>
      <c r="BG39" s="282"/>
      <c r="BH39" s="282"/>
      <c r="BI39" s="282"/>
      <c r="BJ39" s="282"/>
      <c r="BK39" s="282"/>
      <c r="BL39" s="282"/>
      <c r="BM39" s="282"/>
      <c r="BN39" s="282"/>
      <c r="BO39" s="282"/>
      <c r="BP39" s="282"/>
      <c r="BQ39" s="282"/>
      <c r="BR39" s="282"/>
      <c r="BS39" s="282"/>
      <c r="BT39" s="282"/>
      <c r="BU39" s="282"/>
      <c r="BV39" s="282"/>
      <c r="BW39" s="282"/>
      <c r="BX39" s="282"/>
      <c r="BY39" s="282"/>
      <c r="BZ39" s="282"/>
      <c r="CA39" s="282"/>
      <c r="CB39" s="282"/>
      <c r="CC39" s="282"/>
      <c r="CD39" s="282"/>
      <c r="CE39" s="282"/>
      <c r="CF39" s="282"/>
      <c r="CG39" s="282"/>
      <c r="CH39" s="282"/>
      <c r="CI39" s="282"/>
      <c r="CJ39" s="282"/>
      <c r="CK39" s="282"/>
      <c r="CL39" s="282"/>
      <c r="CM39" s="282"/>
      <c r="CN39" s="282"/>
      <c r="CO39" s="282"/>
      <c r="CP39" s="282"/>
      <c r="CQ39" s="282"/>
      <c r="CR39" s="282"/>
      <c r="CS39" s="282"/>
      <c r="CT39" s="282"/>
      <c r="CU39" s="282"/>
      <c r="CV39" s="282"/>
      <c r="CW39" s="282"/>
      <c r="CX39" s="282"/>
      <c r="CY39" s="282"/>
      <c r="CZ39" s="282"/>
      <c r="DA39" s="282"/>
      <c r="DB39" s="282"/>
      <c r="DC39" s="282"/>
      <c r="DD39" s="282"/>
      <c r="DE39" s="282"/>
      <c r="DF39" s="282"/>
      <c r="DG39" s="282"/>
      <c r="DH39" s="282"/>
      <c r="DI39" s="282"/>
      <c r="DJ39" s="282"/>
      <c r="DK39" s="282"/>
      <c r="DL39" s="282"/>
      <c r="DM39" s="282"/>
      <c r="DN39" s="282"/>
      <c r="DO39" s="282"/>
      <c r="DP39" s="282"/>
      <c r="DQ39" s="282"/>
      <c r="DR39" s="282"/>
      <c r="DS39" s="282"/>
      <c r="DT39" s="282"/>
      <c r="DU39" s="282"/>
      <c r="DV39" s="282"/>
      <c r="DW39" s="282"/>
      <c r="DX39" s="282"/>
      <c r="DY39" s="282"/>
      <c r="DZ39" s="282"/>
      <c r="EA39" s="282"/>
      <c r="EB39" s="282"/>
      <c r="EC39" s="282"/>
      <c r="ED39" s="282"/>
      <c r="EE39" s="282"/>
      <c r="EF39" s="282"/>
      <c r="EG39" s="282"/>
      <c r="EH39" s="282"/>
      <c r="EI39" s="282"/>
      <c r="EJ39" s="282"/>
      <c r="EK39" s="282"/>
      <c r="EL39" s="282"/>
      <c r="EM39" s="282"/>
      <c r="EN39" s="282"/>
      <c r="EO39" s="282"/>
      <c r="EP39" s="282"/>
      <c r="EQ39" s="282"/>
      <c r="ER39" s="282"/>
      <c r="ES39" s="282"/>
      <c r="ET39" s="282"/>
      <c r="EU39" s="282"/>
      <c r="EV39" s="282"/>
      <c r="EW39" s="282"/>
      <c r="EX39" s="282"/>
      <c r="EY39" s="282"/>
      <c r="EZ39" s="282"/>
      <c r="FA39" s="282"/>
      <c r="FB39" s="282"/>
      <c r="FC39" s="282"/>
      <c r="FD39" s="282"/>
      <c r="FE39" s="282"/>
      <c r="FF39" s="282"/>
      <c r="FG39" s="282"/>
      <c r="FH39" s="282"/>
      <c r="FI39" s="282"/>
      <c r="FJ39" s="282"/>
      <c r="FK39" s="282"/>
      <c r="FL39" s="282"/>
      <c r="FM39" s="282"/>
      <c r="FN39" s="282"/>
      <c r="FO39" s="282"/>
      <c r="FP39" s="282"/>
      <c r="FQ39" s="282"/>
      <c r="FR39" s="282"/>
      <c r="FS39" s="282"/>
      <c r="FT39" s="282"/>
      <c r="FU39" s="282"/>
      <c r="FV39" s="282"/>
      <c r="FW39" s="282"/>
      <c r="FX39" s="282"/>
      <c r="FY39" s="282"/>
      <c r="FZ39" s="282"/>
      <c r="GA39" s="282"/>
      <c r="GB39" s="282"/>
      <c r="GC39" s="282"/>
      <c r="GD39" s="282"/>
      <c r="GE39" s="282"/>
      <c r="GF39" s="282"/>
      <c r="GG39" s="282"/>
      <c r="GH39" s="282"/>
      <c r="GI39" s="282"/>
      <c r="GJ39" s="282"/>
      <c r="GK39" s="282"/>
      <c r="GL39" s="282"/>
      <c r="GM39" s="282"/>
      <c r="GN39" s="282"/>
      <c r="GO39" s="282"/>
      <c r="GP39" s="282"/>
      <c r="GQ39" s="282"/>
      <c r="GR39" s="282"/>
      <c r="GS39" s="282"/>
      <c r="GT39" s="282"/>
      <c r="GU39" s="282"/>
      <c r="GV39" s="282"/>
      <c r="GW39" s="282"/>
      <c r="GX39" s="282"/>
      <c r="GY39" s="282"/>
      <c r="GZ39" s="282"/>
      <c r="HA39" s="282"/>
      <c r="HB39" s="282"/>
      <c r="HC39" s="282"/>
      <c r="HD39" s="282"/>
      <c r="HE39" s="282"/>
      <c r="HF39" s="282"/>
      <c r="HG39" s="282"/>
      <c r="HH39" s="282"/>
      <c r="HI39" s="282"/>
      <c r="HJ39" s="282"/>
      <c r="HK39" s="282"/>
      <c r="HL39" s="282"/>
      <c r="HM39" s="282"/>
      <c r="HN39" s="282"/>
      <c r="HO39" s="282"/>
      <c r="HP39" s="282"/>
      <c r="HQ39" s="282"/>
      <c r="HR39" s="282"/>
      <c r="HS39" s="282"/>
      <c r="HT39" s="282"/>
      <c r="HU39" s="282"/>
      <c r="HV39" s="282"/>
      <c r="HW39" s="282"/>
      <c r="HX39" s="282"/>
      <c r="HY39" s="282"/>
      <c r="HZ39" s="282"/>
      <c r="IA39" s="282"/>
      <c r="IB39" s="282"/>
      <c r="IC39" s="282"/>
      <c r="ID39" s="282"/>
      <c r="IE39" s="282"/>
      <c r="IF39" s="282"/>
      <c r="IG39" s="282"/>
      <c r="IH39" s="282"/>
      <c r="II39" s="282"/>
      <c r="IJ39" s="282"/>
      <c r="IK39" s="282"/>
      <c r="IL39" s="282"/>
      <c r="IM39" s="282"/>
      <c r="IN39" s="282"/>
      <c r="IO39" s="282"/>
      <c r="IP39" s="282"/>
      <c r="IQ39" s="282"/>
      <c r="IR39" s="282"/>
      <c r="IS39" s="282"/>
      <c r="IT39" s="282"/>
      <c r="IU39" s="282"/>
    </row>
  </sheetData>
  <sheetProtection/>
  <mergeCells count="1">
    <mergeCell ref="A1:B1"/>
  </mergeCells>
  <printOptions horizontalCentered="1"/>
  <pageMargins left="0.7480314960629921" right="0.7480314960629921" top="0.9842519685039371" bottom="0.9842519685039371" header="0.5118110236220472" footer="0.5118110236220472"/>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E34"/>
  <sheetViews>
    <sheetView showGridLines="0" showZeros="0" zoomScale="85" zoomScaleNormal="85" zoomScaleSheetLayoutView="100" workbookViewId="0" topLeftCell="A1">
      <pane ySplit="4" topLeftCell="A9" activePane="bottomLeft" state="frozen"/>
      <selection pane="bottomLeft" activeCell="B13" sqref="B13"/>
    </sheetView>
  </sheetViews>
  <sheetFormatPr defaultColWidth="9.00390625" defaultRowHeight="14.25"/>
  <cols>
    <col min="1" max="1" width="52.875" style="157" customWidth="1"/>
    <col min="2" max="2" width="18.875" style="157" customWidth="1"/>
    <col min="3" max="3" width="18.125" style="157" customWidth="1"/>
    <col min="4" max="4" width="21.125" style="157" customWidth="1"/>
    <col min="5" max="5" width="18.625" style="157" customWidth="1"/>
    <col min="6" max="16384" width="9.00390625" style="157" customWidth="1"/>
  </cols>
  <sheetData>
    <row r="1" spans="1:5" ht="14.25">
      <c r="A1" s="158" t="s">
        <v>1284</v>
      </c>
      <c r="E1" s="159" t="s">
        <v>137</v>
      </c>
    </row>
    <row r="2" spans="1:5" ht="28.5" customHeight="1">
      <c r="A2" s="160" t="s">
        <v>1285</v>
      </c>
      <c r="B2" s="160"/>
      <c r="C2" s="160"/>
      <c r="D2" s="160"/>
      <c r="E2" s="160"/>
    </row>
    <row r="3" spans="1:5" ht="18" customHeight="1">
      <c r="A3" s="158"/>
      <c r="E3" s="161" t="s">
        <v>22</v>
      </c>
    </row>
    <row r="4" spans="1:5" s="156" customFormat="1" ht="35.25" customHeight="1">
      <c r="A4" s="162" t="s">
        <v>142</v>
      </c>
      <c r="B4" s="162" t="s">
        <v>1286</v>
      </c>
      <c r="C4" s="162" t="s">
        <v>179</v>
      </c>
      <c r="D4" s="162" t="s">
        <v>1287</v>
      </c>
      <c r="E4" s="162" t="s">
        <v>26</v>
      </c>
    </row>
    <row r="5" spans="1:5" ht="24" customHeight="1">
      <c r="A5" s="163" t="s">
        <v>1288</v>
      </c>
      <c r="B5" s="164"/>
      <c r="C5" s="164"/>
      <c r="D5" s="164"/>
      <c r="E5" s="165"/>
    </row>
    <row r="6" spans="1:5" ht="24" customHeight="1">
      <c r="A6" s="163" t="s">
        <v>1289</v>
      </c>
      <c r="B6" s="164"/>
      <c r="C6" s="164"/>
      <c r="D6" s="164"/>
      <c r="E6" s="165"/>
    </row>
    <row r="7" spans="1:5" ht="24" customHeight="1">
      <c r="A7" s="163" t="s">
        <v>1290</v>
      </c>
      <c r="B7" s="164"/>
      <c r="C7" s="164"/>
      <c r="D7" s="164"/>
      <c r="E7" s="165"/>
    </row>
    <row r="8" spans="1:5" ht="24" customHeight="1">
      <c r="A8" s="166" t="s">
        <v>1291</v>
      </c>
      <c r="B8" s="164"/>
      <c r="C8" s="164"/>
      <c r="D8" s="164"/>
      <c r="E8" s="165"/>
    </row>
    <row r="9" spans="1:5" ht="24" customHeight="1">
      <c r="A9" s="163" t="s">
        <v>1292</v>
      </c>
      <c r="B9" s="164">
        <v>257</v>
      </c>
      <c r="C9" s="164">
        <v>260</v>
      </c>
      <c r="D9" s="167">
        <f>C9/B9*100</f>
        <v>101.16731517509727</v>
      </c>
      <c r="E9" s="165"/>
    </row>
    <row r="10" spans="1:5" ht="24" customHeight="1">
      <c r="A10" s="163" t="s">
        <v>1293</v>
      </c>
      <c r="B10" s="164">
        <v>11</v>
      </c>
      <c r="C10" s="164">
        <v>10</v>
      </c>
      <c r="D10" s="167">
        <f>C10/B10*100</f>
        <v>90.9090909090909</v>
      </c>
      <c r="E10" s="165"/>
    </row>
    <row r="11" spans="1:5" ht="24" customHeight="1">
      <c r="A11" s="163" t="s">
        <v>1294</v>
      </c>
      <c r="B11" s="164">
        <v>4260</v>
      </c>
      <c r="C11" s="164">
        <v>3000</v>
      </c>
      <c r="D11" s="167">
        <f>C11/B11*100</f>
        <v>70.4225352112676</v>
      </c>
      <c r="E11" s="165"/>
    </row>
    <row r="12" spans="1:5" ht="24" customHeight="1">
      <c r="A12" s="163" t="s">
        <v>1295</v>
      </c>
      <c r="B12" s="164"/>
      <c r="C12" s="164"/>
      <c r="D12" s="167"/>
      <c r="E12" s="165"/>
    </row>
    <row r="13" spans="1:5" ht="24" customHeight="1">
      <c r="A13" s="163" t="s">
        <v>1296</v>
      </c>
      <c r="B13" s="164"/>
      <c r="C13" s="164"/>
      <c r="D13" s="167"/>
      <c r="E13" s="165"/>
    </row>
    <row r="14" spans="1:5" ht="24" customHeight="1">
      <c r="A14" s="163" t="s">
        <v>1297</v>
      </c>
      <c r="B14" s="164">
        <v>111</v>
      </c>
      <c r="C14" s="164">
        <v>120</v>
      </c>
      <c r="D14" s="167">
        <f>C14/B14*100</f>
        <v>108.10810810810811</v>
      </c>
      <c r="E14" s="165"/>
    </row>
    <row r="15" spans="1:5" ht="24" customHeight="1">
      <c r="A15" s="163" t="s">
        <v>1298</v>
      </c>
      <c r="B15" s="164"/>
      <c r="C15" s="164"/>
      <c r="D15" s="167"/>
      <c r="E15" s="165"/>
    </row>
    <row r="16" spans="1:5" ht="24" customHeight="1">
      <c r="A16" s="163" t="s">
        <v>1299</v>
      </c>
      <c r="B16" s="164"/>
      <c r="C16" s="164"/>
      <c r="D16" s="167"/>
      <c r="E16" s="165"/>
    </row>
    <row r="17" spans="1:5" ht="24" customHeight="1">
      <c r="A17" s="163" t="s">
        <v>1300</v>
      </c>
      <c r="B17" s="164"/>
      <c r="C17" s="164"/>
      <c r="D17" s="167"/>
      <c r="E17" s="165"/>
    </row>
    <row r="18" spans="1:5" ht="24" customHeight="1">
      <c r="A18" s="163" t="s">
        <v>1301</v>
      </c>
      <c r="B18" s="164">
        <v>45</v>
      </c>
      <c r="C18" s="164">
        <v>45</v>
      </c>
      <c r="D18" s="167">
        <f>C18/B18*100</f>
        <v>100</v>
      </c>
      <c r="E18" s="165"/>
    </row>
    <row r="19" spans="1:5" ht="24" customHeight="1">
      <c r="A19" s="163" t="s">
        <v>1302</v>
      </c>
      <c r="B19" s="164"/>
      <c r="C19" s="164"/>
      <c r="D19" s="167"/>
      <c r="E19" s="165"/>
    </row>
    <row r="20" spans="1:5" ht="24" customHeight="1">
      <c r="A20" s="163" t="s">
        <v>1303</v>
      </c>
      <c r="B20" s="164"/>
      <c r="C20" s="164"/>
      <c r="D20" s="167"/>
      <c r="E20" s="165"/>
    </row>
    <row r="21" spans="1:5" ht="24" customHeight="1">
      <c r="A21" s="163" t="s">
        <v>1304</v>
      </c>
      <c r="B21" s="164"/>
      <c r="C21" s="164"/>
      <c r="D21" s="167"/>
      <c r="E21" s="165"/>
    </row>
    <row r="22" spans="1:5" ht="24" customHeight="1">
      <c r="A22" s="168" t="s">
        <v>1305</v>
      </c>
      <c r="B22" s="164">
        <f>SUM(B5:B21)</f>
        <v>4684</v>
      </c>
      <c r="C22" s="164">
        <f>SUM(C5:C21)</f>
        <v>3435</v>
      </c>
      <c r="D22" s="167">
        <f>C22/B22*100</f>
        <v>73.33475661827498</v>
      </c>
      <c r="E22" s="165"/>
    </row>
    <row r="23" spans="1:5" ht="24" customHeight="1">
      <c r="A23" s="169" t="s">
        <v>28</v>
      </c>
      <c r="B23" s="164">
        <v>14743</v>
      </c>
      <c r="C23" s="164">
        <v>86</v>
      </c>
      <c r="D23" s="167">
        <f>C23/B23*100</f>
        <v>0.5833276809333243</v>
      </c>
      <c r="E23" s="165"/>
    </row>
    <row r="24" spans="1:5" ht="24" customHeight="1">
      <c r="A24" s="164" t="s">
        <v>1306</v>
      </c>
      <c r="B24" s="164">
        <v>1213</v>
      </c>
      <c r="C24" s="164">
        <v>86</v>
      </c>
      <c r="D24" s="167">
        <f>C24/B24*100</f>
        <v>7.089859851607584</v>
      </c>
      <c r="E24" s="165"/>
    </row>
    <row r="25" spans="1:5" ht="24" customHeight="1">
      <c r="A25" s="164" t="s">
        <v>1307</v>
      </c>
      <c r="B25" s="164">
        <v>1213</v>
      </c>
      <c r="C25" s="164">
        <v>86</v>
      </c>
      <c r="D25" s="167">
        <f>C25/B25*100</f>
        <v>7.089859851607584</v>
      </c>
      <c r="E25" s="165"/>
    </row>
    <row r="26" spans="1:5" ht="24" customHeight="1">
      <c r="A26" s="164" t="s">
        <v>1308</v>
      </c>
      <c r="B26" s="164"/>
      <c r="C26" s="164"/>
      <c r="D26" s="167"/>
      <c r="E26" s="165"/>
    </row>
    <row r="27" spans="1:5" ht="24" customHeight="1">
      <c r="A27" s="164" t="s">
        <v>99</v>
      </c>
      <c r="B27" s="164">
        <v>230</v>
      </c>
      <c r="C27" s="164">
        <v>0</v>
      </c>
      <c r="D27" s="167"/>
      <c r="E27" s="165"/>
    </row>
    <row r="28" spans="1:5" ht="24" customHeight="1">
      <c r="A28" s="164" t="s">
        <v>100</v>
      </c>
      <c r="B28" s="164"/>
      <c r="C28" s="164"/>
      <c r="D28" s="167"/>
      <c r="E28" s="165"/>
    </row>
    <row r="29" spans="1:5" ht="24" customHeight="1">
      <c r="A29" s="164" t="s">
        <v>1309</v>
      </c>
      <c r="B29" s="164"/>
      <c r="C29" s="164"/>
      <c r="D29" s="167"/>
      <c r="E29" s="165"/>
    </row>
    <row r="30" spans="1:5" ht="24" customHeight="1">
      <c r="A30" s="170" t="s">
        <v>1310</v>
      </c>
      <c r="B30" s="164"/>
      <c r="C30" s="164"/>
      <c r="D30" s="167"/>
      <c r="E30" s="165"/>
    </row>
    <row r="31" spans="1:5" ht="24" customHeight="1">
      <c r="A31" s="170" t="s">
        <v>1311</v>
      </c>
      <c r="B31" s="164">
        <v>13300</v>
      </c>
      <c r="C31" s="164">
        <v>0</v>
      </c>
      <c r="D31" s="167"/>
      <c r="E31" s="165"/>
    </row>
    <row r="32" spans="1:5" ht="24" customHeight="1">
      <c r="A32" s="170"/>
      <c r="B32" s="164"/>
      <c r="C32" s="164"/>
      <c r="D32" s="167"/>
      <c r="E32" s="165"/>
    </row>
    <row r="33" spans="1:5" ht="24" customHeight="1">
      <c r="A33" s="171" t="s">
        <v>108</v>
      </c>
      <c r="B33" s="164">
        <f>B22+B23</f>
        <v>19427</v>
      </c>
      <c r="C33" s="164">
        <f>C22+C23</f>
        <v>3521</v>
      </c>
      <c r="D33" s="167">
        <f>C33/B33*100</f>
        <v>18.12426005044526</v>
      </c>
      <c r="E33" s="165"/>
    </row>
    <row r="34" spans="1:5" ht="19.5" customHeight="1">
      <c r="A34" s="172"/>
      <c r="B34" s="172"/>
      <c r="C34" s="172"/>
      <c r="D34" s="172"/>
      <c r="E34" s="172"/>
    </row>
  </sheetData>
  <sheetProtection/>
  <mergeCells count="1">
    <mergeCell ref="A2:E2"/>
  </mergeCells>
  <printOptions horizontalCentered="1"/>
  <pageMargins left="0.47" right="0.47" top="0.39" bottom="0.28" header="0.11999999999999998" footer="0.11999999999999998"/>
  <pageSetup horizontalDpi="600" verticalDpi="600" orientation="landscape" paperSize="9" scale="65"/>
  <headerFooter scaleWithDoc="0"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dimension ref="A1:H29"/>
  <sheetViews>
    <sheetView showGridLines="0" showZeros="0" zoomScaleSheetLayoutView="100" workbookViewId="0" topLeftCell="A1">
      <pane ySplit="4" topLeftCell="A5" activePane="bottomLeft" state="frozen"/>
      <selection pane="bottomLeft" activeCell="C8" sqref="C8"/>
    </sheetView>
  </sheetViews>
  <sheetFormatPr defaultColWidth="9.00390625" defaultRowHeight="14.25"/>
  <cols>
    <col min="1" max="1" width="46.875" style="46" customWidth="1"/>
    <col min="2" max="2" width="11.625" style="46" customWidth="1"/>
    <col min="3" max="3" width="12.25390625" style="46" customWidth="1"/>
    <col min="4" max="4" width="10.00390625" style="46" customWidth="1"/>
    <col min="5" max="5" width="9.625" style="46" customWidth="1"/>
    <col min="6" max="6" width="10.25390625" style="46" customWidth="1"/>
    <col min="7" max="7" width="9.50390625" style="135" customWidth="1"/>
    <col min="8" max="8" width="13.625" style="46" customWidth="1"/>
    <col min="9" max="16384" width="9.00390625" style="46" customWidth="1"/>
  </cols>
  <sheetData>
    <row r="1" ht="14.25">
      <c r="A1" s="46" t="s">
        <v>1312</v>
      </c>
    </row>
    <row r="2" spans="1:8" ht="18" customHeight="1">
      <c r="A2" s="78" t="s">
        <v>1313</v>
      </c>
      <c r="B2" s="78"/>
      <c r="C2" s="78"/>
      <c r="D2" s="78"/>
      <c r="E2" s="78"/>
      <c r="F2" s="78"/>
      <c r="G2" s="136"/>
      <c r="H2" s="78"/>
    </row>
    <row r="3" ht="14.25" customHeight="1">
      <c r="H3" s="52" t="s">
        <v>22</v>
      </c>
    </row>
    <row r="4" spans="1:8" s="116" customFormat="1" ht="47.25" customHeight="1">
      <c r="A4" s="57" t="s">
        <v>1314</v>
      </c>
      <c r="B4" s="57" t="s">
        <v>177</v>
      </c>
      <c r="C4" s="57" t="s">
        <v>1315</v>
      </c>
      <c r="D4" s="57" t="s">
        <v>179</v>
      </c>
      <c r="E4" s="57" t="s">
        <v>1315</v>
      </c>
      <c r="F4" s="57" t="s">
        <v>1316</v>
      </c>
      <c r="G4" s="137" t="s">
        <v>1317</v>
      </c>
      <c r="H4" s="57" t="s">
        <v>26</v>
      </c>
    </row>
    <row r="5" spans="1:8" ht="24" customHeight="1">
      <c r="A5" s="138" t="s">
        <v>1318</v>
      </c>
      <c r="B5" s="139">
        <v>14</v>
      </c>
      <c r="C5" s="140"/>
      <c r="D5" s="141">
        <v>31</v>
      </c>
      <c r="E5" s="141"/>
      <c r="F5" s="140"/>
      <c r="G5" s="142">
        <f>D5/B5*100</f>
        <v>221.42857142857144</v>
      </c>
      <c r="H5" s="143"/>
    </row>
    <row r="6" spans="1:8" ht="24" customHeight="1">
      <c r="A6" s="138" t="s">
        <v>1319</v>
      </c>
      <c r="B6" s="144"/>
      <c r="C6" s="144"/>
      <c r="D6" s="141"/>
      <c r="E6" s="141"/>
      <c r="F6" s="144"/>
      <c r="G6" s="142"/>
      <c r="H6" s="145"/>
    </row>
    <row r="7" spans="1:8" ht="24" customHeight="1">
      <c r="A7" s="138" t="s">
        <v>1320</v>
      </c>
      <c r="B7" s="144"/>
      <c r="C7" s="144"/>
      <c r="D7" s="141"/>
      <c r="E7" s="141"/>
      <c r="F7" s="144"/>
      <c r="G7" s="142"/>
      <c r="H7" s="145"/>
    </row>
    <row r="8" spans="1:8" ht="24" customHeight="1">
      <c r="A8" s="138" t="s">
        <v>1321</v>
      </c>
      <c r="B8" s="144">
        <v>9335</v>
      </c>
      <c r="C8" s="144">
        <v>2101</v>
      </c>
      <c r="D8" s="141">
        <v>2499</v>
      </c>
      <c r="E8" s="141">
        <v>2499</v>
      </c>
      <c r="F8" s="144"/>
      <c r="G8" s="142">
        <f>D8/B8*100</f>
        <v>26.77021960364221</v>
      </c>
      <c r="H8" s="145"/>
    </row>
    <row r="9" spans="1:8" ht="24" customHeight="1">
      <c r="A9" s="138" t="s">
        <v>1322</v>
      </c>
      <c r="B9" s="144"/>
      <c r="C9" s="144"/>
      <c r="D9" s="141"/>
      <c r="E9" s="141"/>
      <c r="F9" s="144"/>
      <c r="G9" s="142"/>
      <c r="H9" s="145"/>
    </row>
    <row r="10" spans="1:8" ht="24" customHeight="1">
      <c r="A10" s="146" t="s">
        <v>1323</v>
      </c>
      <c r="B10" s="144"/>
      <c r="C10" s="144"/>
      <c r="D10" s="141"/>
      <c r="E10" s="141"/>
      <c r="F10" s="144"/>
      <c r="G10" s="142"/>
      <c r="H10" s="145"/>
    </row>
    <row r="11" spans="1:8" ht="24" customHeight="1">
      <c r="A11" s="146" t="s">
        <v>1324</v>
      </c>
      <c r="B11" s="144"/>
      <c r="C11" s="144"/>
      <c r="D11" s="141"/>
      <c r="E11" s="141"/>
      <c r="F11" s="144"/>
      <c r="G11" s="142"/>
      <c r="H11" s="145"/>
    </row>
    <row r="12" spans="1:8" ht="24" customHeight="1">
      <c r="A12" s="146" t="s">
        <v>1325</v>
      </c>
      <c r="B12" s="144"/>
      <c r="C12" s="144"/>
      <c r="D12" s="141"/>
      <c r="E12" s="141"/>
      <c r="F12" s="144"/>
      <c r="G12" s="142"/>
      <c r="H12" s="145"/>
    </row>
    <row r="13" spans="1:8" ht="24" customHeight="1">
      <c r="A13" s="146" t="s">
        <v>1326</v>
      </c>
      <c r="B13" s="144">
        <v>29</v>
      </c>
      <c r="C13" s="144"/>
      <c r="D13" s="141">
        <v>55</v>
      </c>
      <c r="E13" s="141"/>
      <c r="F13" s="144"/>
      <c r="G13" s="142">
        <f>D13/B13*100</f>
        <v>189.6551724137931</v>
      </c>
      <c r="H13" s="145"/>
    </row>
    <row r="14" spans="1:8" ht="24" customHeight="1">
      <c r="A14" s="146" t="s">
        <v>1327</v>
      </c>
      <c r="B14" s="144">
        <v>484</v>
      </c>
      <c r="C14" s="144">
        <v>484</v>
      </c>
      <c r="D14" s="141">
        <v>936</v>
      </c>
      <c r="E14" s="141">
        <v>936</v>
      </c>
      <c r="F14" s="144"/>
      <c r="G14" s="142">
        <f>D14/B14*100</f>
        <v>193.38842975206612</v>
      </c>
      <c r="H14" s="145"/>
    </row>
    <row r="15" spans="1:8" ht="24" customHeight="1">
      <c r="A15" s="146" t="s">
        <v>1328</v>
      </c>
      <c r="B15" s="145"/>
      <c r="C15" s="145"/>
      <c r="D15" s="147"/>
      <c r="E15" s="147"/>
      <c r="F15" s="147"/>
      <c r="G15" s="142"/>
      <c r="H15" s="145"/>
    </row>
    <row r="16" spans="1:8" ht="24" customHeight="1">
      <c r="A16" s="148" t="s">
        <v>1329</v>
      </c>
      <c r="B16" s="145">
        <f>SUM(B5:B15)</f>
        <v>9862</v>
      </c>
      <c r="C16" s="145">
        <f>SUM(C5:C15)</f>
        <v>2585</v>
      </c>
      <c r="D16" s="147">
        <f>SUM(D5:D15)</f>
        <v>3521</v>
      </c>
      <c r="E16" s="147">
        <f>SUM(E5:E15)</f>
        <v>3435</v>
      </c>
      <c r="F16" s="147"/>
      <c r="G16" s="142">
        <f>D16/B16*100</f>
        <v>35.702697221658894</v>
      </c>
      <c r="H16" s="145"/>
    </row>
    <row r="17" spans="1:8" ht="24" customHeight="1">
      <c r="A17" s="149" t="s">
        <v>1330</v>
      </c>
      <c r="B17" s="150"/>
      <c r="C17" s="150"/>
      <c r="D17" s="147">
        <f>D18+D21+D22+D23+D24</f>
        <v>0</v>
      </c>
      <c r="E17" s="147"/>
      <c r="F17" s="147"/>
      <c r="G17" s="151"/>
      <c r="H17" s="150"/>
    </row>
    <row r="18" spans="1:8" ht="24" customHeight="1">
      <c r="A18" s="62" t="s">
        <v>1331</v>
      </c>
      <c r="B18" s="144"/>
      <c r="C18" s="144"/>
      <c r="D18" s="147">
        <f>SUM(D19:D20)</f>
        <v>0</v>
      </c>
      <c r="E18" s="147"/>
      <c r="F18" s="147"/>
      <c r="G18" s="151"/>
      <c r="H18" s="144"/>
    </row>
    <row r="19" spans="1:8" ht="24" customHeight="1">
      <c r="A19" s="62" t="s">
        <v>1332</v>
      </c>
      <c r="B19" s="144"/>
      <c r="C19" s="144"/>
      <c r="D19" s="147"/>
      <c r="E19" s="147"/>
      <c r="F19" s="147"/>
      <c r="G19" s="151"/>
      <c r="H19" s="144"/>
    </row>
    <row r="20" spans="1:8" ht="24" customHeight="1">
      <c r="A20" s="62" t="s">
        <v>1333</v>
      </c>
      <c r="B20" s="144"/>
      <c r="C20" s="144"/>
      <c r="D20" s="147"/>
      <c r="E20" s="147"/>
      <c r="F20" s="147"/>
      <c r="G20" s="151"/>
      <c r="H20" s="144"/>
    </row>
    <row r="21" spans="1:8" ht="24" customHeight="1">
      <c r="A21" s="62" t="s">
        <v>1334</v>
      </c>
      <c r="B21" s="144"/>
      <c r="C21" s="144"/>
      <c r="D21" s="147"/>
      <c r="E21" s="147"/>
      <c r="F21" s="147"/>
      <c r="G21" s="151"/>
      <c r="H21" s="144"/>
    </row>
    <row r="22" spans="1:8" ht="24" customHeight="1">
      <c r="A22" s="62" t="s">
        <v>1335</v>
      </c>
      <c r="B22" s="144"/>
      <c r="C22" s="144"/>
      <c r="D22" s="147"/>
      <c r="E22" s="147"/>
      <c r="F22" s="147"/>
      <c r="G22" s="151"/>
      <c r="H22" s="144"/>
    </row>
    <row r="23" spans="1:8" ht="24" customHeight="1">
      <c r="A23" s="152" t="s">
        <v>1336</v>
      </c>
      <c r="B23" s="153"/>
      <c r="C23" s="153"/>
      <c r="D23" s="147"/>
      <c r="E23" s="147"/>
      <c r="F23" s="147"/>
      <c r="G23" s="151"/>
      <c r="H23" s="153"/>
    </row>
    <row r="24" spans="1:8" ht="24" customHeight="1">
      <c r="A24" s="152" t="s">
        <v>1337</v>
      </c>
      <c r="B24" s="153"/>
      <c r="C24" s="153"/>
      <c r="D24" s="147"/>
      <c r="E24" s="147"/>
      <c r="F24" s="147"/>
      <c r="G24" s="151"/>
      <c r="H24" s="153"/>
    </row>
    <row r="25" spans="1:8" ht="24" customHeight="1">
      <c r="A25" s="152"/>
      <c r="B25" s="153"/>
      <c r="C25" s="153"/>
      <c r="D25" s="147"/>
      <c r="E25" s="147"/>
      <c r="F25" s="147"/>
      <c r="G25" s="151"/>
      <c r="H25" s="153"/>
    </row>
    <row r="26" spans="1:8" ht="24" customHeight="1">
      <c r="A26" s="152"/>
      <c r="B26" s="153"/>
      <c r="C26" s="153"/>
      <c r="D26" s="147"/>
      <c r="E26" s="147"/>
      <c r="F26" s="147"/>
      <c r="G26" s="151"/>
      <c r="H26" s="153"/>
    </row>
    <row r="27" spans="1:8" ht="24" customHeight="1">
      <c r="A27" s="152"/>
      <c r="B27" s="153"/>
      <c r="C27" s="153"/>
      <c r="D27" s="147"/>
      <c r="E27" s="147"/>
      <c r="F27" s="147"/>
      <c r="G27" s="151"/>
      <c r="H27" s="153"/>
    </row>
    <row r="28" spans="1:8" ht="24" customHeight="1">
      <c r="A28" s="152"/>
      <c r="B28" s="153"/>
      <c r="C28" s="153"/>
      <c r="D28" s="147"/>
      <c r="E28" s="147"/>
      <c r="F28" s="147"/>
      <c r="G28" s="151"/>
      <c r="H28" s="153"/>
    </row>
    <row r="29" spans="1:8" ht="24" customHeight="1">
      <c r="A29" s="154" t="s">
        <v>207</v>
      </c>
      <c r="B29" s="150">
        <f>B16</f>
        <v>9862</v>
      </c>
      <c r="C29" s="150">
        <f aca="true" t="shared" si="0" ref="C29:H29">C16</f>
        <v>2585</v>
      </c>
      <c r="D29" s="150">
        <f t="shared" si="0"/>
        <v>3521</v>
      </c>
      <c r="E29" s="150">
        <f t="shared" si="0"/>
        <v>3435</v>
      </c>
      <c r="F29" s="150">
        <f t="shared" si="0"/>
        <v>0</v>
      </c>
      <c r="G29" s="155">
        <f>D29/B29*100</f>
        <v>35.702697221658894</v>
      </c>
      <c r="H29" s="150">
        <f t="shared" si="0"/>
        <v>0</v>
      </c>
    </row>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sheetData>
  <sheetProtection/>
  <mergeCells count="1">
    <mergeCell ref="A2:H2"/>
  </mergeCells>
  <printOptions horizontalCentered="1"/>
  <pageMargins left="0.47" right="0.47" top="0.59" bottom="0.47" header="0.31" footer="0.31"/>
  <pageSetup horizontalDpi="600" verticalDpi="600" orientation="landscape" paperSize="9" scale="80"/>
  <headerFooter scaleWithDoc="0"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dimension ref="A1:E220"/>
  <sheetViews>
    <sheetView showGridLines="0" showZeros="0" zoomScaleSheetLayoutView="100" workbookViewId="0" topLeftCell="A1">
      <pane ySplit="4" topLeftCell="A5" activePane="bottomLeft" state="frozen"/>
      <selection pane="bottomLeft" activeCell="A6" sqref="A6"/>
    </sheetView>
  </sheetViews>
  <sheetFormatPr defaultColWidth="9.00390625" defaultRowHeight="14.25"/>
  <cols>
    <col min="1" max="1" width="62.25390625" style="46" customWidth="1"/>
    <col min="2" max="3" width="15.625" style="52" customWidth="1"/>
    <col min="4" max="4" width="15.625" style="46" customWidth="1"/>
    <col min="5" max="5" width="20.50390625" style="46" customWidth="1"/>
    <col min="6" max="16384" width="9.00390625" style="46" customWidth="1"/>
  </cols>
  <sheetData>
    <row r="1" ht="14.25">
      <c r="A1" s="46" t="s">
        <v>1338</v>
      </c>
    </row>
    <row r="2" spans="1:5" ht="18" customHeight="1">
      <c r="A2" s="78" t="s">
        <v>1339</v>
      </c>
      <c r="B2" s="118"/>
      <c r="C2" s="118"/>
      <c r="D2" s="78"/>
      <c r="E2" s="78"/>
    </row>
    <row r="3" spans="4:5" ht="14.25" customHeight="1">
      <c r="D3" s="52"/>
      <c r="E3" s="52" t="s">
        <v>22</v>
      </c>
    </row>
    <row r="4" spans="1:5" s="116" customFormat="1" ht="42" customHeight="1">
      <c r="A4" s="119" t="s">
        <v>1340</v>
      </c>
      <c r="B4" s="119" t="s">
        <v>179</v>
      </c>
      <c r="C4" s="119" t="s">
        <v>1341</v>
      </c>
      <c r="D4" s="119" t="s">
        <v>1316</v>
      </c>
      <c r="E4" s="119" t="s">
        <v>26</v>
      </c>
    </row>
    <row r="5" spans="1:5" ht="19.5" customHeight="1">
      <c r="A5" s="84" t="s">
        <v>1342</v>
      </c>
      <c r="B5" s="120">
        <f>B6+B11+B15</f>
        <v>31</v>
      </c>
      <c r="C5" s="121"/>
      <c r="D5" s="122"/>
      <c r="E5" s="123"/>
    </row>
    <row r="6" spans="1:5" ht="19.5" customHeight="1">
      <c r="A6" s="86" t="s">
        <v>1343</v>
      </c>
      <c r="B6" s="124">
        <f>SUM(B7:B10)</f>
        <v>0</v>
      </c>
      <c r="C6" s="125"/>
      <c r="D6" s="85"/>
      <c r="E6" s="86"/>
    </row>
    <row r="7" spans="1:5" ht="19.5" customHeight="1">
      <c r="A7" s="86" t="s">
        <v>1344</v>
      </c>
      <c r="B7" s="125"/>
      <c r="C7" s="125"/>
      <c r="D7" s="85"/>
      <c r="E7" s="86"/>
    </row>
    <row r="8" spans="1:5" ht="19.5" customHeight="1">
      <c r="A8" s="86" t="s">
        <v>1345</v>
      </c>
      <c r="B8" s="125"/>
      <c r="C8" s="125"/>
      <c r="D8" s="85"/>
      <c r="E8" s="86"/>
    </row>
    <row r="9" spans="1:5" ht="19.5" customHeight="1">
      <c r="A9" s="87" t="s">
        <v>1346</v>
      </c>
      <c r="B9" s="125"/>
      <c r="C9" s="125"/>
      <c r="D9" s="85"/>
      <c r="E9" s="87"/>
    </row>
    <row r="10" spans="1:5" ht="19.5" customHeight="1">
      <c r="A10" s="86" t="s">
        <v>1347</v>
      </c>
      <c r="B10" s="125"/>
      <c r="C10" s="125"/>
      <c r="D10" s="85"/>
      <c r="E10" s="86"/>
    </row>
    <row r="11" spans="1:5" ht="19.5" customHeight="1">
      <c r="A11" s="86" t="s">
        <v>1348</v>
      </c>
      <c r="B11" s="124">
        <f>SUM(B12:B14)</f>
        <v>31</v>
      </c>
      <c r="C11" s="125"/>
      <c r="D11" s="85"/>
      <c r="E11" s="86"/>
    </row>
    <row r="12" spans="1:5" ht="19.5" customHeight="1">
      <c r="A12" s="87" t="s">
        <v>1349</v>
      </c>
      <c r="B12" s="125"/>
      <c r="C12" s="125"/>
      <c r="D12" s="85"/>
      <c r="E12" s="87"/>
    </row>
    <row r="13" spans="1:5" ht="19.5" customHeight="1">
      <c r="A13" s="87" t="s">
        <v>1350</v>
      </c>
      <c r="B13" s="125"/>
      <c r="C13" s="125"/>
      <c r="D13" s="85"/>
      <c r="E13" s="87"/>
    </row>
    <row r="14" spans="1:5" ht="19.5" customHeight="1">
      <c r="A14" s="87" t="s">
        <v>1351</v>
      </c>
      <c r="B14" s="125">
        <v>31</v>
      </c>
      <c r="C14" s="125"/>
      <c r="D14" s="85"/>
      <c r="E14" s="87"/>
    </row>
    <row r="15" spans="1:5" ht="19.5" customHeight="1">
      <c r="A15" s="87" t="s">
        <v>1352</v>
      </c>
      <c r="B15" s="124">
        <f>SUM(B16:B17)</f>
        <v>0</v>
      </c>
      <c r="C15" s="125"/>
      <c r="D15" s="85"/>
      <c r="E15" s="87"/>
    </row>
    <row r="16" spans="1:5" ht="19.5" customHeight="1">
      <c r="A16" s="91" t="s">
        <v>1353</v>
      </c>
      <c r="B16" s="125"/>
      <c r="C16" s="125"/>
      <c r="D16" s="85"/>
      <c r="E16" s="91"/>
    </row>
    <row r="17" spans="1:5" ht="19.5" customHeight="1">
      <c r="A17" s="91" t="s">
        <v>1354</v>
      </c>
      <c r="B17" s="125"/>
      <c r="C17" s="125"/>
      <c r="D17" s="85"/>
      <c r="E17" s="91"/>
    </row>
    <row r="18" spans="1:5" ht="19.5" customHeight="1">
      <c r="A18" s="84" t="s">
        <v>1319</v>
      </c>
      <c r="B18" s="124">
        <f>B19+B23+B27</f>
        <v>0</v>
      </c>
      <c r="C18" s="125"/>
      <c r="D18" s="85"/>
      <c r="E18" s="84"/>
    </row>
    <row r="19" spans="1:5" ht="19.5" customHeight="1">
      <c r="A19" s="86" t="s">
        <v>1355</v>
      </c>
      <c r="B19" s="124">
        <f>SUM(B20:B22)</f>
        <v>0</v>
      </c>
      <c r="C19" s="125"/>
      <c r="D19" s="85"/>
      <c r="E19" s="86"/>
    </row>
    <row r="20" spans="1:5" ht="19.5" customHeight="1">
      <c r="A20" s="86" t="s">
        <v>1356</v>
      </c>
      <c r="B20" s="125"/>
      <c r="C20" s="125"/>
      <c r="D20" s="85"/>
      <c r="E20" s="86"/>
    </row>
    <row r="21" spans="1:5" ht="19.5" customHeight="1">
      <c r="A21" s="86" t="s">
        <v>1357</v>
      </c>
      <c r="B21" s="125"/>
      <c r="C21" s="125"/>
      <c r="D21" s="85"/>
      <c r="E21" s="86"/>
    </row>
    <row r="22" spans="1:5" ht="19.5" customHeight="1">
      <c r="A22" s="86" t="s">
        <v>1358</v>
      </c>
      <c r="B22" s="125"/>
      <c r="C22" s="125"/>
      <c r="D22" s="85"/>
      <c r="E22" s="86"/>
    </row>
    <row r="23" spans="1:5" ht="19.5" customHeight="1">
      <c r="A23" s="87" t="s">
        <v>1359</v>
      </c>
      <c r="B23" s="124">
        <f>SUM(B24:B26)</f>
        <v>0</v>
      </c>
      <c r="C23" s="125"/>
      <c r="D23" s="85"/>
      <c r="E23" s="87"/>
    </row>
    <row r="24" spans="1:5" ht="19.5" customHeight="1">
      <c r="A24" s="86" t="s">
        <v>1356</v>
      </c>
      <c r="B24" s="125"/>
      <c r="C24" s="125"/>
      <c r="D24" s="85"/>
      <c r="E24" s="86"/>
    </row>
    <row r="25" spans="1:5" ht="19.5" customHeight="1">
      <c r="A25" s="86" t="s">
        <v>1357</v>
      </c>
      <c r="B25" s="125"/>
      <c r="C25" s="125"/>
      <c r="D25" s="85"/>
      <c r="E25" s="86"/>
    </row>
    <row r="26" spans="1:5" ht="19.5" customHeight="1">
      <c r="A26" s="89" t="s">
        <v>1360</v>
      </c>
      <c r="B26" s="125"/>
      <c r="C26" s="125"/>
      <c r="D26" s="85"/>
      <c r="E26" s="89"/>
    </row>
    <row r="27" spans="1:5" ht="19.5" customHeight="1">
      <c r="A27" s="87" t="s">
        <v>1361</v>
      </c>
      <c r="B27" s="124">
        <f>SUM(B28:B29)</f>
        <v>0</v>
      </c>
      <c r="C27" s="125"/>
      <c r="D27" s="85"/>
      <c r="E27" s="87"/>
    </row>
    <row r="28" spans="1:5" ht="19.5" customHeight="1">
      <c r="A28" s="91" t="s">
        <v>1357</v>
      </c>
      <c r="B28" s="125"/>
      <c r="C28" s="125"/>
      <c r="D28" s="85"/>
      <c r="E28" s="91"/>
    </row>
    <row r="29" spans="1:5" ht="19.5" customHeight="1">
      <c r="A29" s="91" t="s">
        <v>1362</v>
      </c>
      <c r="B29" s="125"/>
      <c r="C29" s="125"/>
      <c r="D29" s="85"/>
      <c r="E29" s="91"/>
    </row>
    <row r="30" spans="1:5" ht="19.5" customHeight="1">
      <c r="A30" s="84" t="s">
        <v>1320</v>
      </c>
      <c r="B30" s="124">
        <f>B31+B32</f>
        <v>0</v>
      </c>
      <c r="C30" s="125"/>
      <c r="D30" s="85"/>
      <c r="E30" s="84"/>
    </row>
    <row r="31" spans="1:5" ht="19.5" customHeight="1">
      <c r="A31" s="84" t="s">
        <v>1363</v>
      </c>
      <c r="B31" s="124"/>
      <c r="C31" s="125"/>
      <c r="D31" s="85"/>
      <c r="E31" s="84"/>
    </row>
    <row r="32" spans="1:5" ht="19.5" customHeight="1">
      <c r="A32" s="84" t="s">
        <v>1364</v>
      </c>
      <c r="B32" s="124">
        <f>SUM(B33:B36)</f>
        <v>0</v>
      </c>
      <c r="C32" s="125"/>
      <c r="D32" s="85"/>
      <c r="E32" s="84"/>
    </row>
    <row r="33" spans="1:5" ht="19.5" customHeight="1">
      <c r="A33" s="84" t="s">
        <v>1365</v>
      </c>
      <c r="B33" s="125"/>
      <c r="C33" s="125"/>
      <c r="D33" s="85"/>
      <c r="E33" s="84"/>
    </row>
    <row r="34" spans="1:5" ht="19.5" customHeight="1">
      <c r="A34" s="84" t="s">
        <v>1366</v>
      </c>
      <c r="B34" s="125"/>
      <c r="C34" s="125"/>
      <c r="D34" s="85"/>
      <c r="E34" s="84"/>
    </row>
    <row r="35" spans="1:5" ht="19.5" customHeight="1">
      <c r="A35" s="84" t="s">
        <v>1367</v>
      </c>
      <c r="B35" s="125"/>
      <c r="C35" s="125"/>
      <c r="D35" s="85"/>
      <c r="E35" s="84"/>
    </row>
    <row r="36" spans="1:5" ht="19.5" customHeight="1">
      <c r="A36" s="84" t="s">
        <v>1368</v>
      </c>
      <c r="B36" s="125"/>
      <c r="C36" s="125"/>
      <c r="D36" s="85"/>
      <c r="E36" s="84"/>
    </row>
    <row r="37" spans="1:5" ht="19.5" customHeight="1">
      <c r="A37" s="84" t="s">
        <v>1321</v>
      </c>
      <c r="B37" s="124">
        <f>B38+B51+B55+B56+B62+B66+B70+B75+B81</f>
        <v>2499</v>
      </c>
      <c r="C37" s="124">
        <f>C38+C51+C55+C56+C62+C66+C70+C75+C81</f>
        <v>2499</v>
      </c>
      <c r="D37" s="85"/>
      <c r="E37" s="84"/>
    </row>
    <row r="38" spans="1:5" s="117" customFormat="1" ht="19.5" customHeight="1">
      <c r="A38" s="84" t="s">
        <v>1369</v>
      </c>
      <c r="B38" s="124">
        <f>SUM(B39:B50)</f>
        <v>2064</v>
      </c>
      <c r="C38" s="125">
        <v>2064</v>
      </c>
      <c r="D38" s="85"/>
      <c r="E38" s="84"/>
    </row>
    <row r="39" spans="1:5" ht="19.5" customHeight="1">
      <c r="A39" s="89" t="s">
        <v>1370</v>
      </c>
      <c r="B39" s="125"/>
      <c r="C39" s="125"/>
      <c r="D39" s="85"/>
      <c r="E39" s="89"/>
    </row>
    <row r="40" spans="1:5" ht="19.5" customHeight="1">
      <c r="A40" s="89" t="s">
        <v>1371</v>
      </c>
      <c r="B40" s="125"/>
      <c r="C40" s="125"/>
      <c r="D40" s="85"/>
      <c r="E40" s="89"/>
    </row>
    <row r="41" spans="1:5" ht="19.5" customHeight="1">
      <c r="A41" s="89" t="s">
        <v>1372</v>
      </c>
      <c r="B41" s="125"/>
      <c r="C41" s="125"/>
      <c r="D41" s="85"/>
      <c r="E41" s="89"/>
    </row>
    <row r="42" spans="1:5" ht="19.5" customHeight="1">
      <c r="A42" s="89" t="s">
        <v>1373</v>
      </c>
      <c r="B42" s="125">
        <v>2064</v>
      </c>
      <c r="C42" s="125">
        <v>2064</v>
      </c>
      <c r="D42" s="85"/>
      <c r="E42" s="89"/>
    </row>
    <row r="43" spans="1:5" ht="19.5" customHeight="1">
      <c r="A43" s="89" t="s">
        <v>1374</v>
      </c>
      <c r="B43" s="125"/>
      <c r="C43" s="125"/>
      <c r="D43" s="85"/>
      <c r="E43" s="89"/>
    </row>
    <row r="44" spans="1:5" ht="19.5" customHeight="1">
      <c r="A44" s="89" t="s">
        <v>1375</v>
      </c>
      <c r="B44" s="125"/>
      <c r="C44" s="125"/>
      <c r="D44" s="85"/>
      <c r="E44" s="89"/>
    </row>
    <row r="45" spans="1:5" ht="19.5" customHeight="1">
      <c r="A45" s="89" t="s">
        <v>1376</v>
      </c>
      <c r="B45" s="125"/>
      <c r="C45" s="125"/>
      <c r="D45" s="85"/>
      <c r="E45" s="89"/>
    </row>
    <row r="46" spans="1:5" ht="19.5" customHeight="1">
      <c r="A46" s="89" t="s">
        <v>1377</v>
      </c>
      <c r="B46" s="125"/>
      <c r="C46" s="125"/>
      <c r="D46" s="85"/>
      <c r="E46" s="89"/>
    </row>
    <row r="47" spans="1:5" ht="19.5" customHeight="1">
      <c r="A47" s="89" t="s">
        <v>1378</v>
      </c>
      <c r="B47" s="125"/>
      <c r="C47" s="125"/>
      <c r="D47" s="85"/>
      <c r="E47" s="89"/>
    </row>
    <row r="48" spans="1:5" ht="19.5" customHeight="1">
      <c r="A48" s="126" t="s">
        <v>1379</v>
      </c>
      <c r="B48" s="125"/>
      <c r="C48" s="125"/>
      <c r="D48" s="85"/>
      <c r="E48" s="126"/>
    </row>
    <row r="49" spans="1:5" ht="19.5" customHeight="1">
      <c r="A49" s="126" t="s">
        <v>1380</v>
      </c>
      <c r="B49" s="125"/>
      <c r="C49" s="125"/>
      <c r="D49" s="85"/>
      <c r="E49" s="126"/>
    </row>
    <row r="50" spans="1:5" ht="19.5" customHeight="1">
      <c r="A50" s="89" t="s">
        <v>1381</v>
      </c>
      <c r="B50" s="125"/>
      <c r="C50" s="125"/>
      <c r="D50" s="85"/>
      <c r="E50" s="89"/>
    </row>
    <row r="51" spans="1:5" ht="19.5" customHeight="1">
      <c r="A51" s="84" t="s">
        <v>1382</v>
      </c>
      <c r="B51" s="124">
        <f>SUM(B52:B54)</f>
        <v>260</v>
      </c>
      <c r="C51" s="124">
        <f>SUM(C52:C54)</f>
        <v>260</v>
      </c>
      <c r="D51" s="85"/>
      <c r="E51" s="84"/>
    </row>
    <row r="52" spans="1:5" ht="19.5" customHeight="1">
      <c r="A52" s="89" t="s">
        <v>1370</v>
      </c>
      <c r="B52" s="125" t="s">
        <v>1383</v>
      </c>
      <c r="C52" s="125"/>
      <c r="D52" s="85"/>
      <c r="E52" s="89"/>
    </row>
    <row r="53" spans="1:5" ht="19.5" customHeight="1">
      <c r="A53" s="89" t="s">
        <v>1371</v>
      </c>
      <c r="B53" s="125"/>
      <c r="C53" s="125"/>
      <c r="D53" s="85"/>
      <c r="E53" s="89"/>
    </row>
    <row r="54" spans="1:5" ht="19.5" customHeight="1">
      <c r="A54" s="89" t="s">
        <v>1384</v>
      </c>
      <c r="B54" s="125">
        <v>260</v>
      </c>
      <c r="C54" s="125">
        <v>260</v>
      </c>
      <c r="D54" s="85"/>
      <c r="E54" s="89"/>
    </row>
    <row r="55" spans="1:5" ht="19.5" customHeight="1">
      <c r="A55" s="88" t="s">
        <v>1385</v>
      </c>
      <c r="B55" s="124">
        <v>10</v>
      </c>
      <c r="C55" s="125">
        <v>10</v>
      </c>
      <c r="D55" s="85"/>
      <c r="E55" s="88"/>
    </row>
    <row r="56" spans="1:5" ht="19.5" customHeight="1">
      <c r="A56" s="88" t="s">
        <v>1386</v>
      </c>
      <c r="B56" s="124">
        <f>SUM(B57:B61)</f>
        <v>120</v>
      </c>
      <c r="C56" s="127">
        <f>SUM(C57:C61)</f>
        <v>120</v>
      </c>
      <c r="D56" s="85"/>
      <c r="E56" s="88"/>
    </row>
    <row r="57" spans="1:5" ht="19.5" customHeight="1">
      <c r="A57" s="89" t="s">
        <v>1387</v>
      </c>
      <c r="B57" s="125">
        <v>120</v>
      </c>
      <c r="C57" s="125">
        <v>120</v>
      </c>
      <c r="D57" s="85"/>
      <c r="E57" s="89"/>
    </row>
    <row r="58" spans="1:5" ht="19.5" customHeight="1">
      <c r="A58" s="89" t="s">
        <v>1388</v>
      </c>
      <c r="B58" s="125"/>
      <c r="C58" s="125"/>
      <c r="D58" s="85"/>
      <c r="E58" s="89"/>
    </row>
    <row r="59" spans="1:5" ht="19.5" customHeight="1">
      <c r="A59" s="89" t="s">
        <v>1389</v>
      </c>
      <c r="B59" s="125"/>
      <c r="C59" s="125"/>
      <c r="D59" s="85"/>
      <c r="E59" s="89"/>
    </row>
    <row r="60" spans="1:5" ht="19.5" customHeight="1">
      <c r="A60" s="89" t="s">
        <v>1390</v>
      </c>
      <c r="B60" s="125"/>
      <c r="C60" s="125"/>
      <c r="D60" s="85"/>
      <c r="E60" s="89"/>
    </row>
    <row r="61" spans="1:5" ht="19.5" customHeight="1">
      <c r="A61" s="89" t="s">
        <v>1391</v>
      </c>
      <c r="B61" s="125"/>
      <c r="C61" s="125"/>
      <c r="D61" s="85"/>
      <c r="E61" s="89"/>
    </row>
    <row r="62" spans="1:5" ht="19.5" customHeight="1">
      <c r="A62" s="88" t="s">
        <v>1392</v>
      </c>
      <c r="B62" s="124">
        <f>B63+B64+B65</f>
        <v>45</v>
      </c>
      <c r="C62" s="124">
        <f>C63+C64+C65</f>
        <v>45</v>
      </c>
      <c r="D62" s="85"/>
      <c r="E62" s="88"/>
    </row>
    <row r="63" spans="1:5" ht="19.5" customHeight="1">
      <c r="A63" s="84" t="s">
        <v>1393</v>
      </c>
      <c r="B63" s="125">
        <v>38</v>
      </c>
      <c r="C63" s="125">
        <v>38</v>
      </c>
      <c r="D63" s="85"/>
      <c r="E63" s="84"/>
    </row>
    <row r="64" spans="1:5" ht="19.5" customHeight="1">
      <c r="A64" s="84" t="s">
        <v>1394</v>
      </c>
      <c r="B64" s="125">
        <v>7</v>
      </c>
      <c r="C64" s="125">
        <v>7</v>
      </c>
      <c r="D64" s="85"/>
      <c r="E64" s="84"/>
    </row>
    <row r="65" spans="1:5" ht="19.5" customHeight="1">
      <c r="A65" s="84" t="s">
        <v>1395</v>
      </c>
      <c r="B65" s="125"/>
      <c r="C65" s="125"/>
      <c r="D65" s="85"/>
      <c r="E65" s="84"/>
    </row>
    <row r="66" spans="1:5" ht="19.5" customHeight="1">
      <c r="A66" s="88" t="s">
        <v>1396</v>
      </c>
      <c r="B66" s="124">
        <f>SUM(B67:B69)</f>
        <v>0</v>
      </c>
      <c r="C66" s="125"/>
      <c r="D66" s="85"/>
      <c r="E66" s="88"/>
    </row>
    <row r="67" spans="1:5" ht="19.5" customHeight="1">
      <c r="A67" s="91" t="s">
        <v>1370</v>
      </c>
      <c r="B67" s="125"/>
      <c r="C67" s="125"/>
      <c r="D67" s="85"/>
      <c r="E67" s="91"/>
    </row>
    <row r="68" spans="1:5" ht="19.5" customHeight="1">
      <c r="A68" s="91" t="s">
        <v>1371</v>
      </c>
      <c r="B68" s="125"/>
      <c r="C68" s="125"/>
      <c r="D68" s="85"/>
      <c r="E68" s="91"/>
    </row>
    <row r="69" spans="1:5" ht="19.5" customHeight="1">
      <c r="A69" s="91" t="s">
        <v>1397</v>
      </c>
      <c r="B69" s="125"/>
      <c r="C69" s="125"/>
      <c r="D69" s="85"/>
      <c r="E69" s="91"/>
    </row>
    <row r="70" spans="1:5" ht="19.5" customHeight="1">
      <c r="A70" s="88" t="s">
        <v>1398</v>
      </c>
      <c r="B70" s="124">
        <f>SUM(B71:B74)</f>
        <v>0</v>
      </c>
      <c r="C70" s="125"/>
      <c r="D70" s="85"/>
      <c r="E70" s="88"/>
    </row>
    <row r="71" spans="1:5" ht="19.5" customHeight="1">
      <c r="A71" s="91" t="s">
        <v>1399</v>
      </c>
      <c r="B71" s="125"/>
      <c r="C71" s="125"/>
      <c r="D71" s="85"/>
      <c r="E71" s="91"/>
    </row>
    <row r="72" spans="1:5" ht="19.5" customHeight="1">
      <c r="A72" s="91" t="s">
        <v>1370</v>
      </c>
      <c r="B72" s="125"/>
      <c r="C72" s="125"/>
      <c r="D72" s="85"/>
      <c r="E72" s="91"/>
    </row>
    <row r="73" spans="1:5" ht="19.5" customHeight="1">
      <c r="A73" s="91" t="s">
        <v>1371</v>
      </c>
      <c r="B73" s="125"/>
      <c r="C73" s="125"/>
      <c r="D73" s="85"/>
      <c r="E73" s="91"/>
    </row>
    <row r="74" spans="1:5" ht="19.5" customHeight="1">
      <c r="A74" s="128" t="s">
        <v>1400</v>
      </c>
      <c r="B74" s="125"/>
      <c r="C74" s="125"/>
      <c r="D74" s="85"/>
      <c r="E74" s="128"/>
    </row>
    <row r="75" spans="1:5" ht="19.5" customHeight="1">
      <c r="A75" s="88" t="s">
        <v>1401</v>
      </c>
      <c r="B75" s="124">
        <f>SUM(B76:B80)</f>
        <v>0</v>
      </c>
      <c r="C75" s="125"/>
      <c r="D75" s="85"/>
      <c r="E75" s="88"/>
    </row>
    <row r="76" spans="1:5" ht="19.5" customHeight="1">
      <c r="A76" s="91" t="s">
        <v>1387</v>
      </c>
      <c r="B76" s="125"/>
      <c r="C76" s="125"/>
      <c r="D76" s="85"/>
      <c r="E76" s="91"/>
    </row>
    <row r="77" spans="1:5" ht="19.5" customHeight="1">
      <c r="A77" s="91" t="s">
        <v>1388</v>
      </c>
      <c r="B77" s="125"/>
      <c r="C77" s="125"/>
      <c r="D77" s="85"/>
      <c r="E77" s="91"/>
    </row>
    <row r="78" spans="1:5" ht="19.5" customHeight="1">
      <c r="A78" s="91" t="s">
        <v>1389</v>
      </c>
      <c r="B78" s="125"/>
      <c r="C78" s="125"/>
      <c r="D78" s="85"/>
      <c r="E78" s="91"/>
    </row>
    <row r="79" spans="1:5" ht="19.5" customHeight="1">
      <c r="A79" s="91" t="s">
        <v>1390</v>
      </c>
      <c r="B79" s="125"/>
      <c r="C79" s="125"/>
      <c r="D79" s="85"/>
      <c r="E79" s="91"/>
    </row>
    <row r="80" spans="1:5" ht="19.5" customHeight="1">
      <c r="A80" s="91" t="s">
        <v>1402</v>
      </c>
      <c r="B80" s="125"/>
      <c r="C80" s="125"/>
      <c r="D80" s="85"/>
      <c r="E80" s="91"/>
    </row>
    <row r="81" spans="1:5" ht="19.5" customHeight="1">
      <c r="A81" s="88" t="s">
        <v>1403</v>
      </c>
      <c r="B81" s="124">
        <f>SUM(B82:B83)</f>
        <v>0</v>
      </c>
      <c r="C81" s="125"/>
      <c r="D81" s="85"/>
      <c r="E81" s="88"/>
    </row>
    <row r="82" spans="1:5" ht="19.5" customHeight="1">
      <c r="A82" s="91" t="s">
        <v>1393</v>
      </c>
      <c r="B82" s="125"/>
      <c r="C82" s="125"/>
      <c r="D82" s="85"/>
      <c r="E82" s="91"/>
    </row>
    <row r="83" spans="1:5" ht="19.5" customHeight="1">
      <c r="A83" s="91" t="s">
        <v>1404</v>
      </c>
      <c r="B83" s="125"/>
      <c r="C83" s="125"/>
      <c r="D83" s="85"/>
      <c r="E83" s="91"/>
    </row>
    <row r="84" spans="1:5" ht="19.5" customHeight="1">
      <c r="A84" s="84" t="s">
        <v>1322</v>
      </c>
      <c r="B84" s="124">
        <f>B85+B90+B95+B100+B103</f>
        <v>0</v>
      </c>
      <c r="C84" s="125"/>
      <c r="D84" s="85"/>
      <c r="E84" s="84"/>
    </row>
    <row r="85" spans="1:5" ht="19.5" customHeight="1">
      <c r="A85" s="90" t="s">
        <v>1405</v>
      </c>
      <c r="B85" s="124">
        <f>SUM(B86:B89)</f>
        <v>0</v>
      </c>
      <c r="C85" s="125"/>
      <c r="D85" s="85"/>
      <c r="E85" s="90"/>
    </row>
    <row r="86" spans="1:5" ht="19.5" customHeight="1">
      <c r="A86" s="89" t="s">
        <v>1357</v>
      </c>
      <c r="B86" s="125"/>
      <c r="C86" s="125"/>
      <c r="D86" s="85"/>
      <c r="E86" s="89"/>
    </row>
    <row r="87" spans="1:5" ht="19.5" customHeight="1">
      <c r="A87" s="89" t="s">
        <v>1406</v>
      </c>
      <c r="B87" s="125"/>
      <c r="C87" s="125"/>
      <c r="D87" s="85"/>
      <c r="E87" s="89"/>
    </row>
    <row r="88" spans="1:5" ht="19.5" customHeight="1">
      <c r="A88" s="89" t="s">
        <v>1407</v>
      </c>
      <c r="B88" s="125"/>
      <c r="C88" s="125"/>
      <c r="D88" s="85"/>
      <c r="E88" s="89"/>
    </row>
    <row r="89" spans="1:5" ht="19.5" customHeight="1">
      <c r="A89" s="89" t="s">
        <v>1408</v>
      </c>
      <c r="B89" s="125"/>
      <c r="C89" s="125"/>
      <c r="D89" s="85"/>
      <c r="E89" s="89"/>
    </row>
    <row r="90" spans="1:5" ht="19.5" customHeight="1">
      <c r="A90" s="89" t="s">
        <v>1409</v>
      </c>
      <c r="B90" s="124">
        <f>SUM(B91:B94)</f>
        <v>0</v>
      </c>
      <c r="C90" s="125"/>
      <c r="D90" s="85"/>
      <c r="E90" s="89"/>
    </row>
    <row r="91" spans="1:5" ht="19.5" customHeight="1">
      <c r="A91" s="89" t="s">
        <v>1357</v>
      </c>
      <c r="B91" s="125"/>
      <c r="C91" s="125"/>
      <c r="D91" s="85"/>
      <c r="E91" s="89"/>
    </row>
    <row r="92" spans="1:5" ht="19.5" customHeight="1">
      <c r="A92" s="89" t="s">
        <v>1406</v>
      </c>
      <c r="B92" s="125"/>
      <c r="C92" s="125"/>
      <c r="D92" s="85"/>
      <c r="E92" s="89"/>
    </row>
    <row r="93" spans="1:5" ht="19.5" customHeight="1">
      <c r="A93" s="89" t="s">
        <v>1410</v>
      </c>
      <c r="B93" s="125"/>
      <c r="C93" s="125"/>
      <c r="D93" s="85"/>
      <c r="E93" s="89"/>
    </row>
    <row r="94" spans="1:5" ht="19.5" customHeight="1">
      <c r="A94" s="89" t="s">
        <v>1411</v>
      </c>
      <c r="B94" s="125"/>
      <c r="C94" s="125"/>
      <c r="D94" s="85"/>
      <c r="E94" s="89"/>
    </row>
    <row r="95" spans="1:5" ht="19.5" customHeight="1">
      <c r="A95" s="90" t="s">
        <v>1412</v>
      </c>
      <c r="B95" s="124">
        <f>SUM(B96:B99)</f>
        <v>0</v>
      </c>
      <c r="C95" s="125"/>
      <c r="D95" s="85"/>
      <c r="E95" s="90"/>
    </row>
    <row r="96" spans="1:5" ht="19.5" customHeight="1">
      <c r="A96" s="89" t="s">
        <v>1413</v>
      </c>
      <c r="B96" s="125"/>
      <c r="C96" s="125"/>
      <c r="D96" s="85"/>
      <c r="E96" s="89"/>
    </row>
    <row r="97" spans="1:5" ht="19.5" customHeight="1">
      <c r="A97" s="89" t="s">
        <v>1414</v>
      </c>
      <c r="B97" s="125"/>
      <c r="C97" s="125"/>
      <c r="D97" s="85"/>
      <c r="E97" s="89"/>
    </row>
    <row r="98" spans="1:5" ht="19.5" customHeight="1">
      <c r="A98" s="89" t="s">
        <v>1415</v>
      </c>
      <c r="B98" s="125"/>
      <c r="C98" s="125"/>
      <c r="D98" s="85"/>
      <c r="E98" s="89"/>
    </row>
    <row r="99" spans="1:5" ht="19.5" customHeight="1">
      <c r="A99" s="89" t="s">
        <v>1416</v>
      </c>
      <c r="B99" s="125"/>
      <c r="C99" s="125"/>
      <c r="D99" s="85"/>
      <c r="E99" s="89"/>
    </row>
    <row r="100" spans="1:5" ht="19.5" customHeight="1">
      <c r="A100" s="91" t="s">
        <v>1417</v>
      </c>
      <c r="B100" s="124">
        <f>SUM(B101:B102)</f>
        <v>0</v>
      </c>
      <c r="C100" s="125"/>
      <c r="D100" s="85"/>
      <c r="E100" s="91"/>
    </row>
    <row r="101" spans="1:5" ht="19.5" customHeight="1">
      <c r="A101" s="91" t="s">
        <v>1357</v>
      </c>
      <c r="B101" s="125"/>
      <c r="C101" s="125"/>
      <c r="D101" s="85"/>
      <c r="E101" s="91"/>
    </row>
    <row r="102" spans="1:5" ht="19.5" customHeight="1">
      <c r="A102" s="91" t="s">
        <v>1418</v>
      </c>
      <c r="B102" s="125"/>
      <c r="C102" s="125"/>
      <c r="D102" s="85"/>
      <c r="E102" s="91"/>
    </row>
    <row r="103" spans="1:5" ht="19.5" customHeight="1">
      <c r="A103" s="91" t="s">
        <v>1419</v>
      </c>
      <c r="B103" s="124">
        <f>SUM(B104:B107)</f>
        <v>0</v>
      </c>
      <c r="C103" s="125"/>
      <c r="D103" s="85"/>
      <c r="E103" s="91"/>
    </row>
    <row r="104" spans="1:5" ht="19.5" customHeight="1">
      <c r="A104" s="91" t="s">
        <v>1413</v>
      </c>
      <c r="B104" s="125"/>
      <c r="C104" s="125"/>
      <c r="D104" s="85"/>
      <c r="E104" s="91"/>
    </row>
    <row r="105" spans="1:5" ht="19.5" customHeight="1">
      <c r="A105" s="91" t="s">
        <v>1414</v>
      </c>
      <c r="B105" s="125"/>
      <c r="C105" s="125"/>
      <c r="D105" s="85"/>
      <c r="E105" s="91"/>
    </row>
    <row r="106" spans="1:5" ht="19.5" customHeight="1">
      <c r="A106" s="91" t="s">
        <v>1415</v>
      </c>
      <c r="B106" s="125"/>
      <c r="C106" s="125"/>
      <c r="D106" s="85"/>
      <c r="E106" s="91"/>
    </row>
    <row r="107" spans="1:5" ht="19.5" customHeight="1">
      <c r="A107" s="91" t="s">
        <v>1420</v>
      </c>
      <c r="B107" s="125"/>
      <c r="C107" s="125"/>
      <c r="D107" s="85"/>
      <c r="E107" s="91"/>
    </row>
    <row r="108" spans="1:5" ht="19.5" customHeight="1">
      <c r="A108" s="86" t="s">
        <v>1323</v>
      </c>
      <c r="B108" s="124">
        <f>B109+B114+B119+B124+B133+B140+B149+B152+B155+B156</f>
        <v>0</v>
      </c>
      <c r="C108" s="125"/>
      <c r="D108" s="85"/>
      <c r="E108" s="86"/>
    </row>
    <row r="109" spans="1:5" ht="19.5" customHeight="1">
      <c r="A109" s="90" t="s">
        <v>1421</v>
      </c>
      <c r="B109" s="124">
        <f>SUM(B110:B113)</f>
        <v>0</v>
      </c>
      <c r="C109" s="125"/>
      <c r="D109" s="85"/>
      <c r="E109" s="90"/>
    </row>
    <row r="110" spans="1:5" ht="19.5" customHeight="1">
      <c r="A110" s="89" t="s">
        <v>1422</v>
      </c>
      <c r="B110" s="125"/>
      <c r="C110" s="125"/>
      <c r="D110" s="85"/>
      <c r="E110" s="89"/>
    </row>
    <row r="111" spans="1:5" ht="19.5" customHeight="1">
      <c r="A111" s="89" t="s">
        <v>1423</v>
      </c>
      <c r="B111" s="125"/>
      <c r="C111" s="125"/>
      <c r="D111" s="85"/>
      <c r="E111" s="89"/>
    </row>
    <row r="112" spans="1:5" ht="19.5" customHeight="1">
      <c r="A112" s="89" t="s">
        <v>1424</v>
      </c>
      <c r="B112" s="125"/>
      <c r="C112" s="125"/>
      <c r="D112" s="85"/>
      <c r="E112" s="89"/>
    </row>
    <row r="113" spans="1:5" ht="19.5" customHeight="1">
      <c r="A113" s="89" t="s">
        <v>1425</v>
      </c>
      <c r="B113" s="125"/>
      <c r="C113" s="125"/>
      <c r="D113" s="85"/>
      <c r="E113" s="89"/>
    </row>
    <row r="114" spans="1:5" ht="19.5" customHeight="1">
      <c r="A114" s="90" t="s">
        <v>1426</v>
      </c>
      <c r="B114" s="124">
        <f>SUM(B115:B118)</f>
        <v>0</v>
      </c>
      <c r="C114" s="125"/>
      <c r="D114" s="85"/>
      <c r="E114" s="90"/>
    </row>
    <row r="115" spans="1:5" ht="19.5" customHeight="1">
      <c r="A115" s="89" t="s">
        <v>1424</v>
      </c>
      <c r="B115" s="125"/>
      <c r="C115" s="125"/>
      <c r="D115" s="85"/>
      <c r="E115" s="89"/>
    </row>
    <row r="116" spans="1:5" ht="19.5" customHeight="1">
      <c r="A116" s="89" t="s">
        <v>1427</v>
      </c>
      <c r="B116" s="125"/>
      <c r="C116" s="125"/>
      <c r="D116" s="85"/>
      <c r="E116" s="89"/>
    </row>
    <row r="117" spans="1:5" ht="19.5" customHeight="1">
      <c r="A117" s="89" t="s">
        <v>1428</v>
      </c>
      <c r="B117" s="125"/>
      <c r="C117" s="125"/>
      <c r="D117" s="85"/>
      <c r="E117" s="89"/>
    </row>
    <row r="118" spans="1:5" ht="19.5" customHeight="1">
      <c r="A118" s="89" t="s">
        <v>1429</v>
      </c>
      <c r="B118" s="125"/>
      <c r="C118" s="125"/>
      <c r="D118" s="85"/>
      <c r="E118" s="89"/>
    </row>
    <row r="119" spans="1:5" ht="19.5" customHeight="1">
      <c r="A119" s="90" t="s">
        <v>1430</v>
      </c>
      <c r="B119" s="124">
        <f>SUM(B120:B123)</f>
        <v>0</v>
      </c>
      <c r="C119" s="125"/>
      <c r="D119" s="85"/>
      <c r="E119" s="90"/>
    </row>
    <row r="120" spans="1:5" ht="19.5" customHeight="1">
      <c r="A120" s="89" t="s">
        <v>1431</v>
      </c>
      <c r="B120" s="125"/>
      <c r="C120" s="125"/>
      <c r="D120" s="85"/>
      <c r="E120" s="89"/>
    </row>
    <row r="121" spans="1:5" ht="19.5" customHeight="1">
      <c r="A121" s="89" t="s">
        <v>1432</v>
      </c>
      <c r="B121" s="125"/>
      <c r="C121" s="125"/>
      <c r="D121" s="85"/>
      <c r="E121" s="89"/>
    </row>
    <row r="122" spans="1:5" ht="19.5" customHeight="1">
      <c r="A122" s="89" t="s">
        <v>1433</v>
      </c>
      <c r="B122" s="125"/>
      <c r="C122" s="125"/>
      <c r="D122" s="85"/>
      <c r="E122" s="89"/>
    </row>
    <row r="123" spans="1:5" ht="19.5" customHeight="1">
      <c r="A123" s="89" t="s">
        <v>1434</v>
      </c>
      <c r="B123" s="125"/>
      <c r="C123" s="125"/>
      <c r="D123" s="85"/>
      <c r="E123" s="89"/>
    </row>
    <row r="124" spans="1:5" ht="19.5" customHeight="1">
      <c r="A124" s="89" t="s">
        <v>1435</v>
      </c>
      <c r="B124" s="124">
        <f>SUM(B125:B132)</f>
        <v>0</v>
      </c>
      <c r="C124" s="125"/>
      <c r="D124" s="85"/>
      <c r="E124" s="89"/>
    </row>
    <row r="125" spans="1:5" ht="19.5" customHeight="1">
      <c r="A125" s="89" t="s">
        <v>1436</v>
      </c>
      <c r="B125" s="125"/>
      <c r="C125" s="125"/>
      <c r="D125" s="85"/>
      <c r="E125" s="89"/>
    </row>
    <row r="126" spans="1:5" ht="19.5" customHeight="1">
      <c r="A126" s="89" t="s">
        <v>1437</v>
      </c>
      <c r="B126" s="125"/>
      <c r="C126" s="125"/>
      <c r="D126" s="85"/>
      <c r="E126" s="89"/>
    </row>
    <row r="127" spans="1:5" ht="19.5" customHeight="1">
      <c r="A127" s="89" t="s">
        <v>1438</v>
      </c>
      <c r="B127" s="125"/>
      <c r="C127" s="125"/>
      <c r="D127" s="85"/>
      <c r="E127" s="89"/>
    </row>
    <row r="128" spans="1:5" ht="19.5" customHeight="1">
      <c r="A128" s="89" t="s">
        <v>1439</v>
      </c>
      <c r="B128" s="125"/>
      <c r="C128" s="125"/>
      <c r="D128" s="85"/>
      <c r="E128" s="89"/>
    </row>
    <row r="129" spans="1:5" ht="19.5" customHeight="1">
      <c r="A129" s="89" t="s">
        <v>1440</v>
      </c>
      <c r="B129" s="125"/>
      <c r="C129" s="125"/>
      <c r="D129" s="85"/>
      <c r="E129" s="89"/>
    </row>
    <row r="130" spans="1:5" ht="19.5" customHeight="1">
      <c r="A130" s="89" t="s">
        <v>1441</v>
      </c>
      <c r="B130" s="125"/>
      <c r="C130" s="125"/>
      <c r="D130" s="85"/>
      <c r="E130" s="89"/>
    </row>
    <row r="131" spans="1:5" ht="19.5" customHeight="1">
      <c r="A131" s="89" t="s">
        <v>1442</v>
      </c>
      <c r="B131" s="125"/>
      <c r="C131" s="125"/>
      <c r="D131" s="85"/>
      <c r="E131" s="89"/>
    </row>
    <row r="132" spans="1:5" ht="19.5" customHeight="1">
      <c r="A132" s="89" t="s">
        <v>1443</v>
      </c>
      <c r="B132" s="125"/>
      <c r="C132" s="125"/>
      <c r="D132" s="85"/>
      <c r="E132" s="89"/>
    </row>
    <row r="133" spans="1:5" ht="19.5" customHeight="1">
      <c r="A133" s="89" t="s">
        <v>1444</v>
      </c>
      <c r="B133" s="124">
        <f>SUM(B134:B139)</f>
        <v>0</v>
      </c>
      <c r="C133" s="125"/>
      <c r="D133" s="85"/>
      <c r="E133" s="89"/>
    </row>
    <row r="134" spans="1:5" ht="19.5" customHeight="1">
      <c r="A134" s="89" t="s">
        <v>1445</v>
      </c>
      <c r="B134" s="125"/>
      <c r="C134" s="125"/>
      <c r="D134" s="85"/>
      <c r="E134" s="89"/>
    </row>
    <row r="135" spans="1:5" ht="19.5" customHeight="1">
      <c r="A135" s="89" t="s">
        <v>1446</v>
      </c>
      <c r="B135" s="125"/>
      <c r="C135" s="125"/>
      <c r="D135" s="85"/>
      <c r="E135" s="89"/>
    </row>
    <row r="136" spans="1:5" ht="19.5" customHeight="1">
      <c r="A136" s="89" t="s">
        <v>1447</v>
      </c>
      <c r="B136" s="125"/>
      <c r="C136" s="125"/>
      <c r="D136" s="85"/>
      <c r="E136" s="89"/>
    </row>
    <row r="137" spans="1:5" ht="19.5" customHeight="1">
      <c r="A137" s="89" t="s">
        <v>1448</v>
      </c>
      <c r="B137" s="125"/>
      <c r="C137" s="125"/>
      <c r="D137" s="85"/>
      <c r="E137" s="89"/>
    </row>
    <row r="138" spans="1:5" ht="19.5" customHeight="1">
      <c r="A138" s="89" t="s">
        <v>1449</v>
      </c>
      <c r="B138" s="125"/>
      <c r="C138" s="125"/>
      <c r="D138" s="85"/>
      <c r="E138" s="89"/>
    </row>
    <row r="139" spans="1:5" ht="19.5" customHeight="1">
      <c r="A139" s="89" t="s">
        <v>1450</v>
      </c>
      <c r="B139" s="125"/>
      <c r="C139" s="125"/>
      <c r="D139" s="85"/>
      <c r="E139" s="89"/>
    </row>
    <row r="140" spans="1:5" ht="19.5" customHeight="1">
      <c r="A140" s="89" t="s">
        <v>1451</v>
      </c>
      <c r="B140" s="124">
        <f>SUM(B141:B148)</f>
        <v>0</v>
      </c>
      <c r="C140" s="125"/>
      <c r="D140" s="85"/>
      <c r="E140" s="89"/>
    </row>
    <row r="141" spans="1:5" ht="19.5" customHeight="1">
      <c r="A141" s="89" t="s">
        <v>1452</v>
      </c>
      <c r="B141" s="125"/>
      <c r="C141" s="125"/>
      <c r="D141" s="85"/>
      <c r="E141" s="89"/>
    </row>
    <row r="142" spans="1:5" ht="19.5" customHeight="1">
      <c r="A142" s="89" t="s">
        <v>1453</v>
      </c>
      <c r="B142" s="125"/>
      <c r="C142" s="125"/>
      <c r="D142" s="85"/>
      <c r="E142" s="89"/>
    </row>
    <row r="143" spans="1:5" ht="19.5" customHeight="1">
      <c r="A143" s="89" t="s">
        <v>1454</v>
      </c>
      <c r="B143" s="125"/>
      <c r="C143" s="125"/>
      <c r="D143" s="85"/>
      <c r="E143" s="89"/>
    </row>
    <row r="144" spans="1:5" ht="19.5" customHeight="1">
      <c r="A144" s="89" t="s">
        <v>1455</v>
      </c>
      <c r="B144" s="125"/>
      <c r="C144" s="125"/>
      <c r="D144" s="85"/>
      <c r="E144" s="89"/>
    </row>
    <row r="145" spans="1:5" ht="19.5" customHeight="1">
      <c r="A145" s="89" t="s">
        <v>1456</v>
      </c>
      <c r="B145" s="125"/>
      <c r="C145" s="125"/>
      <c r="D145" s="85"/>
      <c r="E145" s="89"/>
    </row>
    <row r="146" spans="1:5" ht="19.5" customHeight="1">
      <c r="A146" s="89" t="s">
        <v>1457</v>
      </c>
      <c r="B146" s="125"/>
      <c r="C146" s="125"/>
      <c r="D146" s="85"/>
      <c r="E146" s="89"/>
    </row>
    <row r="147" spans="1:5" ht="19.5" customHeight="1">
      <c r="A147" s="89" t="s">
        <v>1458</v>
      </c>
      <c r="B147" s="125"/>
      <c r="C147" s="125"/>
      <c r="D147" s="85"/>
      <c r="E147" s="89"/>
    </row>
    <row r="148" spans="1:5" ht="19.5" customHeight="1">
      <c r="A148" s="89" t="s">
        <v>1459</v>
      </c>
      <c r="B148" s="125"/>
      <c r="C148" s="125"/>
      <c r="D148" s="85"/>
      <c r="E148" s="89"/>
    </row>
    <row r="149" spans="1:5" ht="19.5" customHeight="1">
      <c r="A149" s="90" t="s">
        <v>1460</v>
      </c>
      <c r="B149" s="124">
        <f>SUM(B150:B151)</f>
        <v>0</v>
      </c>
      <c r="C149" s="125"/>
      <c r="D149" s="85"/>
      <c r="E149" s="90"/>
    </row>
    <row r="150" spans="1:5" ht="19.5" customHeight="1">
      <c r="A150" s="91" t="s">
        <v>1422</v>
      </c>
      <c r="B150" s="125"/>
      <c r="C150" s="125"/>
      <c r="D150" s="85"/>
      <c r="E150" s="91"/>
    </row>
    <row r="151" spans="1:5" ht="19.5" customHeight="1">
      <c r="A151" s="91" t="s">
        <v>1461</v>
      </c>
      <c r="B151" s="125"/>
      <c r="C151" s="125"/>
      <c r="D151" s="85"/>
      <c r="E151" s="91"/>
    </row>
    <row r="152" spans="1:5" ht="19.5" customHeight="1">
      <c r="A152" s="90" t="s">
        <v>1462</v>
      </c>
      <c r="B152" s="124">
        <f>SUM(B153:B154)</f>
        <v>0</v>
      </c>
      <c r="C152" s="125"/>
      <c r="D152" s="85"/>
      <c r="E152" s="90"/>
    </row>
    <row r="153" spans="1:5" ht="19.5" customHeight="1">
      <c r="A153" s="91" t="s">
        <v>1422</v>
      </c>
      <c r="B153" s="125"/>
      <c r="C153" s="125"/>
      <c r="D153" s="85"/>
      <c r="E153" s="91"/>
    </row>
    <row r="154" spans="1:5" ht="19.5" customHeight="1">
      <c r="A154" s="91" t="s">
        <v>1463</v>
      </c>
      <c r="B154" s="125"/>
      <c r="C154" s="125"/>
      <c r="D154" s="85"/>
      <c r="E154" s="91"/>
    </row>
    <row r="155" spans="1:5" ht="19.5" customHeight="1">
      <c r="A155" s="90" t="s">
        <v>1464</v>
      </c>
      <c r="B155" s="124"/>
      <c r="C155" s="125"/>
      <c r="D155" s="85"/>
      <c r="E155" s="90"/>
    </row>
    <row r="156" spans="1:5" ht="19.5" customHeight="1">
      <c r="A156" s="90" t="s">
        <v>1465</v>
      </c>
      <c r="B156" s="124">
        <f>SUM(B157:B159)</f>
        <v>0</v>
      </c>
      <c r="C156" s="125"/>
      <c r="D156" s="85"/>
      <c r="E156" s="90"/>
    </row>
    <row r="157" spans="1:5" ht="19.5" customHeight="1">
      <c r="A157" s="91" t="s">
        <v>1431</v>
      </c>
      <c r="B157" s="125"/>
      <c r="C157" s="125"/>
      <c r="D157" s="85"/>
      <c r="E157" s="91"/>
    </row>
    <row r="158" spans="1:5" ht="19.5" customHeight="1">
      <c r="A158" s="91" t="s">
        <v>1433</v>
      </c>
      <c r="B158" s="125"/>
      <c r="C158" s="125"/>
      <c r="D158" s="85"/>
      <c r="E158" s="91"/>
    </row>
    <row r="159" spans="1:5" ht="19.5" customHeight="1">
      <c r="A159" s="91" t="s">
        <v>1466</v>
      </c>
      <c r="B159" s="125"/>
      <c r="C159" s="125"/>
      <c r="D159" s="85"/>
      <c r="E159" s="91"/>
    </row>
    <row r="160" spans="1:5" ht="19.5" customHeight="1">
      <c r="A160" s="86" t="s">
        <v>1324</v>
      </c>
      <c r="B160" s="124">
        <f>B161</f>
        <v>0</v>
      </c>
      <c r="C160" s="125"/>
      <c r="D160" s="85"/>
      <c r="E160" s="86"/>
    </row>
    <row r="161" spans="1:5" ht="19.5" customHeight="1">
      <c r="A161" s="89" t="s">
        <v>1467</v>
      </c>
      <c r="B161" s="124">
        <f>SUM(B162:B163)</f>
        <v>0</v>
      </c>
      <c r="C161" s="125"/>
      <c r="D161" s="85"/>
      <c r="E161" s="89"/>
    </row>
    <row r="162" spans="1:5" ht="19.5" customHeight="1">
      <c r="A162" s="89" t="s">
        <v>1468</v>
      </c>
      <c r="B162" s="125"/>
      <c r="C162" s="125"/>
      <c r="D162" s="85"/>
      <c r="E162" s="89"/>
    </row>
    <row r="163" spans="1:5" ht="19.5" customHeight="1">
      <c r="A163" s="89" t="s">
        <v>1469</v>
      </c>
      <c r="B163" s="125"/>
      <c r="C163" s="125"/>
      <c r="D163" s="85"/>
      <c r="E163" s="89"/>
    </row>
    <row r="164" spans="1:5" ht="19.5" customHeight="1">
      <c r="A164" s="86" t="s">
        <v>1326</v>
      </c>
      <c r="B164" s="124">
        <f>B165+B166+B175</f>
        <v>55</v>
      </c>
      <c r="C164" s="125"/>
      <c r="D164" s="85"/>
      <c r="E164" s="86"/>
    </row>
    <row r="165" spans="1:5" ht="19.5" customHeight="1">
      <c r="A165" s="90" t="s">
        <v>1470</v>
      </c>
      <c r="B165" s="124"/>
      <c r="C165" s="125"/>
      <c r="D165" s="85"/>
      <c r="E165" s="90"/>
    </row>
    <row r="166" spans="1:5" ht="19.5" customHeight="1">
      <c r="A166" s="89" t="s">
        <v>1471</v>
      </c>
      <c r="B166" s="124">
        <f>SUM(B167:B174)</f>
        <v>0</v>
      </c>
      <c r="C166" s="125"/>
      <c r="D166" s="85"/>
      <c r="E166" s="89"/>
    </row>
    <row r="167" spans="1:5" ht="19.5" customHeight="1">
      <c r="A167" s="126" t="s">
        <v>1472</v>
      </c>
      <c r="B167" s="125"/>
      <c r="C167" s="125"/>
      <c r="D167" s="85"/>
      <c r="E167" s="126"/>
    </row>
    <row r="168" spans="1:5" ht="19.5" customHeight="1">
      <c r="A168" s="89" t="s">
        <v>1473</v>
      </c>
      <c r="B168" s="125"/>
      <c r="C168" s="125"/>
      <c r="D168" s="85"/>
      <c r="E168" s="89"/>
    </row>
    <row r="169" spans="1:5" ht="19.5" customHeight="1">
      <c r="A169" s="89" t="s">
        <v>1474</v>
      </c>
      <c r="B169" s="125"/>
      <c r="C169" s="125"/>
      <c r="D169" s="85"/>
      <c r="E169" s="89"/>
    </row>
    <row r="170" spans="1:5" ht="19.5" customHeight="1">
      <c r="A170" s="89" t="s">
        <v>1475</v>
      </c>
      <c r="B170" s="125"/>
      <c r="C170" s="125"/>
      <c r="D170" s="85"/>
      <c r="E170" s="89"/>
    </row>
    <row r="171" spans="1:5" ht="19.5" customHeight="1">
      <c r="A171" s="89" t="s">
        <v>1476</v>
      </c>
      <c r="B171" s="125"/>
      <c r="C171" s="125"/>
      <c r="D171" s="85"/>
      <c r="E171" s="89"/>
    </row>
    <row r="172" spans="1:5" ht="19.5" customHeight="1">
      <c r="A172" s="89" t="s">
        <v>1477</v>
      </c>
      <c r="B172" s="125"/>
      <c r="C172" s="125"/>
      <c r="D172" s="85"/>
      <c r="E172" s="89"/>
    </row>
    <row r="173" spans="1:5" ht="19.5" customHeight="1">
      <c r="A173" s="89" t="s">
        <v>1478</v>
      </c>
      <c r="B173" s="125"/>
      <c r="C173" s="125"/>
      <c r="D173" s="85"/>
      <c r="E173" s="89"/>
    </row>
    <row r="174" spans="1:5" ht="19.5" customHeight="1">
      <c r="A174" s="89" t="s">
        <v>1479</v>
      </c>
      <c r="B174" s="125"/>
      <c r="C174" s="125"/>
      <c r="D174" s="85"/>
      <c r="E174" s="89"/>
    </row>
    <row r="175" spans="1:5" ht="19.5" customHeight="1">
      <c r="A175" s="90" t="s">
        <v>1480</v>
      </c>
      <c r="B175" s="124">
        <f>B176+B177+B178+B179+B180+B181+B182+B183+B184+B185</f>
        <v>55</v>
      </c>
      <c r="C175" s="125"/>
      <c r="D175" s="85"/>
      <c r="E175" s="90"/>
    </row>
    <row r="176" spans="1:5" ht="19.5" customHeight="1">
      <c r="A176" s="126" t="s">
        <v>1481</v>
      </c>
      <c r="B176" s="125"/>
      <c r="C176" s="125"/>
      <c r="D176" s="85"/>
      <c r="E176" s="126"/>
    </row>
    <row r="177" spans="1:5" ht="19.5" customHeight="1">
      <c r="A177" s="89" t="s">
        <v>1482</v>
      </c>
      <c r="B177" s="125"/>
      <c r="C177" s="125"/>
      <c r="D177" s="85"/>
      <c r="E177" s="89"/>
    </row>
    <row r="178" spans="1:5" ht="19.5" customHeight="1">
      <c r="A178" s="89" t="s">
        <v>1483</v>
      </c>
      <c r="B178" s="125">
        <v>18</v>
      </c>
      <c r="C178" s="125"/>
      <c r="D178" s="85"/>
      <c r="E178" s="89"/>
    </row>
    <row r="179" spans="1:5" ht="19.5" customHeight="1">
      <c r="A179" s="89" t="s">
        <v>1484</v>
      </c>
      <c r="B179" s="125"/>
      <c r="C179" s="125"/>
      <c r="D179" s="85"/>
      <c r="E179" s="89"/>
    </row>
    <row r="180" spans="1:5" ht="19.5" customHeight="1">
      <c r="A180" s="89" t="s">
        <v>1485</v>
      </c>
      <c r="B180" s="125">
        <v>37</v>
      </c>
      <c r="C180" s="125"/>
      <c r="D180" s="85"/>
      <c r="E180" s="89"/>
    </row>
    <row r="181" spans="1:5" ht="19.5" customHeight="1">
      <c r="A181" s="89" t="s">
        <v>1486</v>
      </c>
      <c r="B181" s="125"/>
      <c r="C181" s="125"/>
      <c r="D181" s="85"/>
      <c r="E181" s="89"/>
    </row>
    <row r="182" spans="1:5" ht="19.5" customHeight="1">
      <c r="A182" s="89" t="s">
        <v>1487</v>
      </c>
      <c r="B182" s="125"/>
      <c r="C182" s="125"/>
      <c r="D182" s="85"/>
      <c r="E182" s="89"/>
    </row>
    <row r="183" spans="1:5" ht="19.5" customHeight="1">
      <c r="A183" s="89" t="s">
        <v>1488</v>
      </c>
      <c r="B183" s="125"/>
      <c r="C183" s="125"/>
      <c r="D183" s="85"/>
      <c r="E183" s="89"/>
    </row>
    <row r="184" spans="1:5" ht="19.5" customHeight="1">
      <c r="A184" s="89" t="s">
        <v>1489</v>
      </c>
      <c r="B184" s="125"/>
      <c r="C184" s="125"/>
      <c r="D184" s="85"/>
      <c r="E184" s="89"/>
    </row>
    <row r="185" spans="1:5" ht="19.5" customHeight="1">
      <c r="A185" s="89" t="s">
        <v>1490</v>
      </c>
      <c r="B185" s="125"/>
      <c r="C185" s="125"/>
      <c r="D185" s="85"/>
      <c r="E185" s="89"/>
    </row>
    <row r="186" spans="1:5" ht="19.5" customHeight="1">
      <c r="A186" s="86" t="s">
        <v>1327</v>
      </c>
      <c r="B186" s="124">
        <f>SUM(B187:B192)</f>
        <v>936</v>
      </c>
      <c r="C186" s="124">
        <f>SUM(C187:C192)</f>
        <v>936</v>
      </c>
      <c r="D186" s="85"/>
      <c r="E186" s="86"/>
    </row>
    <row r="187" spans="1:5" ht="19.5" customHeight="1">
      <c r="A187" s="86" t="s">
        <v>1491</v>
      </c>
      <c r="B187" s="125"/>
      <c r="C187" s="125"/>
      <c r="D187" s="85"/>
      <c r="E187" s="86"/>
    </row>
    <row r="188" spans="1:5" ht="19.5" customHeight="1">
      <c r="A188" s="86" t="s">
        <v>1492</v>
      </c>
      <c r="B188" s="125"/>
      <c r="C188" s="125"/>
      <c r="D188" s="85"/>
      <c r="E188" s="86"/>
    </row>
    <row r="189" spans="1:5" ht="19.5" customHeight="1">
      <c r="A189" s="86" t="s">
        <v>1493</v>
      </c>
      <c r="B189" s="125"/>
      <c r="C189" s="125"/>
      <c r="D189" s="85"/>
      <c r="E189" s="86"/>
    </row>
    <row r="190" spans="1:5" ht="19.5" customHeight="1">
      <c r="A190" s="87" t="s">
        <v>1494</v>
      </c>
      <c r="B190" s="125"/>
      <c r="C190" s="125"/>
      <c r="D190" s="85"/>
      <c r="E190" s="87"/>
    </row>
    <row r="191" spans="1:5" ht="19.5" customHeight="1">
      <c r="A191" s="86" t="s">
        <v>1495</v>
      </c>
      <c r="B191" s="125"/>
      <c r="C191" s="125"/>
      <c r="D191" s="85"/>
      <c r="E191" s="86"/>
    </row>
    <row r="192" spans="1:5" ht="19.5" customHeight="1">
      <c r="A192" s="86" t="s">
        <v>1496</v>
      </c>
      <c r="B192" s="125">
        <v>936</v>
      </c>
      <c r="C192" s="125">
        <v>936</v>
      </c>
      <c r="D192" s="85"/>
      <c r="E192" s="86"/>
    </row>
    <row r="193" spans="1:5" ht="19.5" customHeight="1">
      <c r="A193" s="86" t="s">
        <v>1328</v>
      </c>
      <c r="B193" s="129">
        <f>SUM(B194:B199)</f>
        <v>0</v>
      </c>
      <c r="C193" s="130"/>
      <c r="D193" s="131"/>
      <c r="E193" s="86"/>
    </row>
    <row r="194" spans="1:5" ht="19.5" customHeight="1">
      <c r="A194" s="86" t="s">
        <v>1497</v>
      </c>
      <c r="B194" s="130"/>
      <c r="C194" s="130"/>
      <c r="D194" s="131"/>
      <c r="E194" s="86"/>
    </row>
    <row r="195" spans="1:5" ht="19.5" customHeight="1">
      <c r="A195" s="86" t="s">
        <v>1498</v>
      </c>
      <c r="B195" s="130"/>
      <c r="C195" s="130"/>
      <c r="D195" s="131"/>
      <c r="E195" s="86"/>
    </row>
    <row r="196" spans="1:5" ht="19.5" customHeight="1">
      <c r="A196" s="86" t="s">
        <v>1493</v>
      </c>
      <c r="B196" s="130"/>
      <c r="C196" s="130"/>
      <c r="D196" s="131"/>
      <c r="E196" s="86"/>
    </row>
    <row r="197" spans="1:5" ht="19.5" customHeight="1">
      <c r="A197" s="87" t="s">
        <v>1494</v>
      </c>
      <c r="B197" s="130"/>
      <c r="C197" s="130"/>
      <c r="D197" s="131"/>
      <c r="E197" s="87"/>
    </row>
    <row r="198" spans="1:5" ht="19.5" customHeight="1">
      <c r="A198" s="86" t="s">
        <v>1499</v>
      </c>
      <c r="B198" s="130"/>
      <c r="C198" s="130"/>
      <c r="D198" s="131"/>
      <c r="E198" s="86"/>
    </row>
    <row r="199" spans="1:5" ht="19.5" customHeight="1">
      <c r="A199" s="86" t="s">
        <v>1500</v>
      </c>
      <c r="B199" s="130"/>
      <c r="C199" s="130"/>
      <c r="D199" s="131"/>
      <c r="E199" s="86"/>
    </row>
    <row r="200" spans="1:5" ht="19.5" customHeight="1">
      <c r="A200" s="86"/>
      <c r="B200" s="130"/>
      <c r="C200" s="130"/>
      <c r="D200" s="131"/>
      <c r="E200" s="86"/>
    </row>
    <row r="201" spans="1:5" ht="19.5" customHeight="1">
      <c r="A201" s="86"/>
      <c r="B201" s="130"/>
      <c r="C201" s="130"/>
      <c r="D201" s="131"/>
      <c r="E201" s="86"/>
    </row>
    <row r="202" spans="1:5" ht="19.5" customHeight="1">
      <c r="A202" s="86"/>
      <c r="B202" s="130"/>
      <c r="C202" s="130"/>
      <c r="D202" s="131"/>
      <c r="E202" s="86"/>
    </row>
    <row r="203" spans="1:5" ht="19.5" customHeight="1">
      <c r="A203" s="86"/>
      <c r="B203" s="130"/>
      <c r="C203" s="130"/>
      <c r="D203" s="131"/>
      <c r="E203" s="86"/>
    </row>
    <row r="204" spans="1:5" ht="19.5" customHeight="1">
      <c r="A204" s="86"/>
      <c r="B204" s="130"/>
      <c r="C204" s="130"/>
      <c r="D204" s="131"/>
      <c r="E204" s="86"/>
    </row>
    <row r="205" spans="1:5" ht="19.5" customHeight="1">
      <c r="A205" s="89"/>
      <c r="B205" s="130"/>
      <c r="C205" s="130"/>
      <c r="D205" s="131"/>
      <c r="E205" s="89"/>
    </row>
    <row r="206" spans="1:5" ht="19.5" customHeight="1">
      <c r="A206" s="89"/>
      <c r="B206" s="130"/>
      <c r="C206" s="130"/>
      <c r="D206" s="131"/>
      <c r="E206" s="89"/>
    </row>
    <row r="207" spans="1:5" ht="19.5" customHeight="1">
      <c r="A207" s="132" t="s">
        <v>1205</v>
      </c>
      <c r="B207" s="129">
        <f>B5+B18+B30+B37+B84+B108+B160+B164+B186+B193</f>
        <v>3521</v>
      </c>
      <c r="C207" s="129">
        <f>C5+C18+C30+C37+C84+C108+C160+C164+C186+C193</f>
        <v>3435</v>
      </c>
      <c r="D207" s="130"/>
      <c r="E207" s="132"/>
    </row>
    <row r="208" spans="1:5" ht="19.5" customHeight="1">
      <c r="A208" s="133" t="s">
        <v>1330</v>
      </c>
      <c r="B208" s="129">
        <f>B209+B212+B213+B214+B215</f>
        <v>0</v>
      </c>
      <c r="C208" s="130"/>
      <c r="D208" s="131"/>
      <c r="E208" s="133"/>
    </row>
    <row r="209" spans="1:5" ht="19.5" customHeight="1">
      <c r="A209" s="85" t="s">
        <v>1331</v>
      </c>
      <c r="B209" s="129">
        <f>SUM(B210:B211)</f>
        <v>0</v>
      </c>
      <c r="C209" s="130"/>
      <c r="D209" s="131"/>
      <c r="E209" s="85"/>
    </row>
    <row r="210" spans="1:5" ht="19.5" customHeight="1">
      <c r="A210" s="85" t="s">
        <v>1332</v>
      </c>
      <c r="B210" s="130"/>
      <c r="C210" s="130"/>
      <c r="D210" s="131"/>
      <c r="E210" s="85"/>
    </row>
    <row r="211" spans="1:5" ht="19.5" customHeight="1">
      <c r="A211" s="85" t="s">
        <v>1333</v>
      </c>
      <c r="B211" s="130"/>
      <c r="C211" s="130"/>
      <c r="D211" s="131"/>
      <c r="E211" s="85"/>
    </row>
    <row r="212" spans="1:5" ht="19.5" customHeight="1">
      <c r="A212" s="85" t="s">
        <v>1334</v>
      </c>
      <c r="B212" s="130"/>
      <c r="C212" s="130"/>
      <c r="D212" s="131"/>
      <c r="E212" s="85"/>
    </row>
    <row r="213" spans="1:5" ht="19.5" customHeight="1">
      <c r="A213" s="85" t="s">
        <v>1335</v>
      </c>
      <c r="B213" s="130"/>
      <c r="C213" s="130"/>
      <c r="D213" s="131"/>
      <c r="E213" s="85"/>
    </row>
    <row r="214" spans="1:5" ht="19.5" customHeight="1">
      <c r="A214" s="134" t="s">
        <v>1336</v>
      </c>
      <c r="B214" s="130"/>
      <c r="C214" s="130"/>
      <c r="D214" s="131"/>
      <c r="E214" s="134"/>
    </row>
    <row r="215" spans="1:5" ht="19.5" customHeight="1">
      <c r="A215" s="134" t="s">
        <v>1337</v>
      </c>
      <c r="B215" s="130"/>
      <c r="C215" s="130"/>
      <c r="D215" s="131"/>
      <c r="E215" s="134"/>
    </row>
    <row r="216" spans="1:5" ht="19.5" customHeight="1">
      <c r="A216" s="134"/>
      <c r="B216" s="130"/>
      <c r="C216" s="130"/>
      <c r="D216" s="131"/>
      <c r="E216" s="134"/>
    </row>
    <row r="217" spans="1:5" ht="19.5" customHeight="1">
      <c r="A217" s="134"/>
      <c r="B217" s="130"/>
      <c r="C217" s="130"/>
      <c r="D217" s="131"/>
      <c r="E217" s="134"/>
    </row>
    <row r="218" spans="1:5" ht="19.5" customHeight="1">
      <c r="A218" s="134"/>
      <c r="B218" s="130"/>
      <c r="C218" s="130"/>
      <c r="D218" s="131"/>
      <c r="E218" s="134"/>
    </row>
    <row r="219" spans="1:5" ht="15.75" customHeight="1">
      <c r="A219" s="134"/>
      <c r="B219" s="130"/>
      <c r="C219" s="130"/>
      <c r="D219" s="131"/>
      <c r="E219" s="134"/>
    </row>
    <row r="220" spans="1:5" ht="19.5" customHeight="1">
      <c r="A220" s="132" t="s">
        <v>207</v>
      </c>
      <c r="B220" s="129">
        <f>B207+B208</f>
        <v>3521</v>
      </c>
      <c r="C220" s="129">
        <f>C207+C208</f>
        <v>3435</v>
      </c>
      <c r="D220" s="130"/>
      <c r="E220" s="132"/>
    </row>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row r="239" ht="19.5" customHeight="1"/>
    <row r="240" ht="19.5" customHeight="1"/>
    <row r="241" ht="19.5" customHeight="1"/>
    <row r="242" ht="19.5" customHeight="1"/>
    <row r="243" ht="19.5" customHeight="1"/>
    <row r="244" ht="19.5" customHeight="1"/>
    <row r="245" ht="19.5" customHeight="1"/>
    <row r="246" ht="19.5" customHeight="1"/>
    <row r="247" ht="19.5" customHeight="1"/>
    <row r="248" ht="19.5" customHeight="1"/>
    <row r="249" ht="19.5" customHeight="1"/>
    <row r="250" ht="19.5" customHeight="1"/>
    <row r="251" ht="19.5" customHeight="1"/>
    <row r="252" ht="19.5" customHeight="1"/>
    <row r="253" ht="19.5" customHeight="1"/>
    <row r="254" ht="19.5" customHeight="1"/>
    <row r="255" ht="19.5" customHeight="1"/>
    <row r="256" ht="19.5" customHeight="1"/>
    <row r="257" ht="19.5" customHeight="1"/>
    <row r="258" ht="19.5" customHeight="1"/>
    <row r="259" ht="19.5" customHeight="1"/>
    <row r="260" ht="19.5" customHeight="1"/>
    <row r="261" ht="19.5" customHeight="1"/>
    <row r="262" ht="19.5" customHeight="1"/>
    <row r="263" ht="19.5" customHeight="1"/>
    <row r="264" ht="19.5" customHeight="1"/>
    <row r="265" ht="19.5" customHeight="1"/>
    <row r="266" ht="19.5" customHeight="1"/>
    <row r="267" ht="19.5" customHeight="1"/>
    <row r="268" ht="19.5" customHeight="1"/>
    <row r="269" ht="19.5" customHeight="1"/>
    <row r="270" ht="19.5" customHeight="1"/>
    <row r="271" ht="19.5" customHeight="1"/>
    <row r="272" ht="19.5" customHeight="1"/>
    <row r="273" ht="19.5" customHeight="1"/>
    <row r="274" ht="19.5" customHeight="1"/>
    <row r="275" ht="19.5" customHeight="1"/>
    <row r="276" ht="19.5" customHeight="1"/>
  </sheetData>
  <sheetProtection/>
  <mergeCells count="1">
    <mergeCell ref="A2:E2"/>
  </mergeCells>
  <printOptions horizontalCentered="1"/>
  <pageMargins left="0.47" right="0.47" top="0.59" bottom="0.47" header="0.31" footer="0.31"/>
  <pageSetup horizontalDpi="600" verticalDpi="600" orientation="landscape" paperSize="9" scale="80"/>
  <headerFooter scaleWithDoc="0"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dimension ref="A1:G50"/>
  <sheetViews>
    <sheetView zoomScaleSheetLayoutView="100" workbookViewId="0" topLeftCell="A25">
      <selection activeCell="B49" sqref="B49"/>
    </sheetView>
  </sheetViews>
  <sheetFormatPr defaultColWidth="6.875" defaultRowHeight="14.25"/>
  <cols>
    <col min="1" max="1" width="54.125" style="93" customWidth="1"/>
    <col min="2" max="2" width="22.625" style="95" customWidth="1"/>
    <col min="3" max="3" width="36.00390625" style="93" customWidth="1"/>
    <col min="4" max="16384" width="6.875" style="93" customWidth="1"/>
  </cols>
  <sheetData>
    <row r="1" spans="1:2" s="93" customFormat="1" ht="15.75" customHeight="1">
      <c r="A1" s="96" t="s">
        <v>1501</v>
      </c>
      <c r="B1" s="95"/>
    </row>
    <row r="2" spans="1:3" s="93" customFormat="1" ht="17.25" customHeight="1">
      <c r="A2" s="97" t="s">
        <v>1502</v>
      </c>
      <c r="B2" s="97"/>
      <c r="C2" s="97"/>
    </row>
    <row r="3" spans="1:3" s="93" customFormat="1" ht="18" customHeight="1">
      <c r="A3" s="98"/>
      <c r="B3" s="99"/>
      <c r="C3" s="100" t="s">
        <v>22</v>
      </c>
    </row>
    <row r="4" spans="1:3" s="93" customFormat="1" ht="21" customHeight="1">
      <c r="A4" s="101" t="s">
        <v>1208</v>
      </c>
      <c r="B4" s="102" t="s">
        <v>25</v>
      </c>
      <c r="C4" s="103" t="s">
        <v>26</v>
      </c>
    </row>
    <row r="5" spans="1:5" s="93" customFormat="1" ht="19.5" customHeight="1">
      <c r="A5" s="104" t="s">
        <v>1209</v>
      </c>
      <c r="B5" s="105">
        <f>B6+B16+B39+B45</f>
        <v>3521</v>
      </c>
      <c r="C5" s="106"/>
      <c r="D5" s="107"/>
      <c r="E5" s="98"/>
    </row>
    <row r="6" spans="1:5" s="93" customFormat="1" ht="19.5" customHeight="1">
      <c r="A6" s="108" t="s">
        <v>1225</v>
      </c>
      <c r="B6" s="109"/>
      <c r="C6" s="110"/>
      <c r="E6" s="98"/>
    </row>
    <row r="7" spans="1:5" s="93" customFormat="1" ht="19.5" customHeight="1">
      <c r="A7" s="108" t="s">
        <v>1226</v>
      </c>
      <c r="B7" s="109"/>
      <c r="C7" s="110"/>
      <c r="D7" s="98"/>
      <c r="E7" s="98"/>
    </row>
    <row r="8" spans="1:5" s="93" customFormat="1" ht="19.5" customHeight="1">
      <c r="A8" s="108" t="s">
        <v>1227</v>
      </c>
      <c r="B8" s="109"/>
      <c r="C8" s="110"/>
      <c r="D8" s="98"/>
      <c r="E8" s="98"/>
    </row>
    <row r="9" spans="1:4" s="93" customFormat="1" ht="19.5" customHeight="1">
      <c r="A9" s="108" t="s">
        <v>1228</v>
      </c>
      <c r="B9" s="109"/>
      <c r="C9" s="110"/>
      <c r="D9" s="98"/>
    </row>
    <row r="10" spans="1:4" s="93" customFormat="1" ht="19.5" customHeight="1">
      <c r="A10" s="108" t="s">
        <v>1229</v>
      </c>
      <c r="B10" s="109"/>
      <c r="C10" s="110"/>
      <c r="D10" s="98"/>
    </row>
    <row r="11" spans="1:5" s="93" customFormat="1" ht="19.5" customHeight="1">
      <c r="A11" s="108" t="s">
        <v>1230</v>
      </c>
      <c r="B11" s="109"/>
      <c r="C11" s="110"/>
      <c r="D11" s="98"/>
      <c r="E11" s="98"/>
    </row>
    <row r="12" spans="1:5" s="93" customFormat="1" ht="19.5" customHeight="1">
      <c r="A12" s="108" t="s">
        <v>1231</v>
      </c>
      <c r="B12" s="109"/>
      <c r="C12" s="110"/>
      <c r="D12" s="98"/>
      <c r="E12" s="98"/>
    </row>
    <row r="13" spans="1:5" s="93" customFormat="1" ht="19.5" customHeight="1">
      <c r="A13" s="108" t="s">
        <v>1232</v>
      </c>
      <c r="B13" s="109"/>
      <c r="C13" s="111"/>
      <c r="D13" s="98"/>
      <c r="E13" s="98"/>
    </row>
    <row r="14" spans="1:6" s="93" customFormat="1" ht="19.5" customHeight="1">
      <c r="A14" s="108" t="s">
        <v>1234</v>
      </c>
      <c r="B14" s="109"/>
      <c r="C14" s="110"/>
      <c r="D14" s="98"/>
      <c r="F14" s="98"/>
    </row>
    <row r="15" spans="1:6" s="93" customFormat="1" ht="19.5" customHeight="1">
      <c r="A15" s="108" t="s">
        <v>1235</v>
      </c>
      <c r="B15" s="109"/>
      <c r="C15" s="110"/>
      <c r="F15" s="98"/>
    </row>
    <row r="16" spans="1:7" s="94" customFormat="1" ht="19.5" customHeight="1">
      <c r="A16" s="104" t="s">
        <v>1236</v>
      </c>
      <c r="B16" s="105">
        <f>SUM(B17:B38)</f>
        <v>55</v>
      </c>
      <c r="C16" s="106"/>
      <c r="D16" s="112"/>
      <c r="G16" s="112"/>
    </row>
    <row r="17" spans="1:4" s="93" customFormat="1" ht="19.5" customHeight="1">
      <c r="A17" s="108" t="s">
        <v>1237</v>
      </c>
      <c r="B17" s="109"/>
      <c r="C17" s="110"/>
      <c r="D17" s="98"/>
    </row>
    <row r="18" spans="1:4" s="93" customFormat="1" ht="19.5" customHeight="1">
      <c r="A18" s="108" t="s">
        <v>1238</v>
      </c>
      <c r="B18" s="109"/>
      <c r="C18" s="110"/>
      <c r="D18" s="98"/>
    </row>
    <row r="19" spans="1:3" s="93" customFormat="1" ht="19.5" customHeight="1">
      <c r="A19" s="108" t="s">
        <v>1239</v>
      </c>
      <c r="B19" s="109"/>
      <c r="C19" s="110"/>
    </row>
    <row r="20" spans="1:3" s="93" customFormat="1" ht="19.5" customHeight="1">
      <c r="A20" s="108" t="s">
        <v>1240</v>
      </c>
      <c r="B20" s="109"/>
      <c r="C20" s="110"/>
    </row>
    <row r="21" spans="1:3" s="93" customFormat="1" ht="19.5" customHeight="1">
      <c r="A21" s="108" t="s">
        <v>1241</v>
      </c>
      <c r="B21" s="109"/>
      <c r="C21" s="110"/>
    </row>
    <row r="22" spans="1:3" s="93" customFormat="1" ht="19.5" customHeight="1">
      <c r="A22" s="108" t="s">
        <v>1242</v>
      </c>
      <c r="B22" s="109"/>
      <c r="C22" s="110"/>
    </row>
    <row r="23" spans="1:3" s="93" customFormat="1" ht="19.5" customHeight="1">
      <c r="A23" s="108" t="s">
        <v>1243</v>
      </c>
      <c r="B23" s="109"/>
      <c r="C23" s="110"/>
    </row>
    <row r="24" spans="1:3" s="93" customFormat="1" ht="19.5" customHeight="1">
      <c r="A24" s="108" t="s">
        <v>1244</v>
      </c>
      <c r="B24" s="109"/>
      <c r="C24" s="110"/>
    </row>
    <row r="25" spans="1:3" s="93" customFormat="1" ht="19.5" customHeight="1">
      <c r="A25" s="108" t="s">
        <v>1245</v>
      </c>
      <c r="B25" s="109"/>
      <c r="C25" s="110"/>
    </row>
    <row r="26" spans="1:3" s="93" customFormat="1" ht="19.5" customHeight="1">
      <c r="A26" s="108" t="s">
        <v>1246</v>
      </c>
      <c r="B26" s="109"/>
      <c r="C26" s="110"/>
    </row>
    <row r="27" spans="1:3" s="93" customFormat="1" ht="19.5" customHeight="1">
      <c r="A27" s="108" t="s">
        <v>1247</v>
      </c>
      <c r="B27" s="109"/>
      <c r="C27" s="110"/>
    </row>
    <row r="28" spans="1:3" s="93" customFormat="1" ht="19.5" customHeight="1">
      <c r="A28" s="108" t="s">
        <v>1248</v>
      </c>
      <c r="B28" s="109"/>
      <c r="C28" s="110"/>
    </row>
    <row r="29" spans="1:3" s="93" customFormat="1" ht="19.5" customHeight="1">
      <c r="A29" s="108" t="s">
        <v>1249</v>
      </c>
      <c r="B29" s="109"/>
      <c r="C29" s="110"/>
    </row>
    <row r="30" spans="1:3" s="93" customFormat="1" ht="19.5" customHeight="1">
      <c r="A30" s="108" t="s">
        <v>1250</v>
      </c>
      <c r="B30" s="109"/>
      <c r="C30" s="110"/>
    </row>
    <row r="31" spans="1:3" s="93" customFormat="1" ht="19.5" customHeight="1">
      <c r="A31" s="108" t="s">
        <v>1251</v>
      </c>
      <c r="B31" s="109"/>
      <c r="C31" s="110"/>
    </row>
    <row r="32" spans="1:3" s="93" customFormat="1" ht="19.5" customHeight="1">
      <c r="A32" s="108" t="s">
        <v>1252</v>
      </c>
      <c r="B32" s="109"/>
      <c r="C32" s="110"/>
    </row>
    <row r="33" spans="1:3" s="93" customFormat="1" ht="19.5" customHeight="1">
      <c r="A33" s="108" t="s">
        <v>1253</v>
      </c>
      <c r="B33" s="109"/>
      <c r="C33" s="110"/>
    </row>
    <row r="34" spans="1:3" s="93" customFormat="1" ht="19.5" customHeight="1">
      <c r="A34" s="108" t="s">
        <v>1254</v>
      </c>
      <c r="B34" s="109"/>
      <c r="C34" s="110"/>
    </row>
    <row r="35" spans="1:3" s="93" customFormat="1" ht="19.5" customHeight="1">
      <c r="A35" s="108" t="s">
        <v>1255</v>
      </c>
      <c r="B35" s="109"/>
      <c r="C35" s="110"/>
    </row>
    <row r="36" spans="1:3" s="93" customFormat="1" ht="19.5" customHeight="1">
      <c r="A36" s="108" t="s">
        <v>1256</v>
      </c>
      <c r="B36" s="109"/>
      <c r="C36" s="111"/>
    </row>
    <row r="37" spans="1:3" s="93" customFormat="1" ht="19.5" customHeight="1">
      <c r="A37" s="108" t="s">
        <v>1257</v>
      </c>
      <c r="B37" s="109"/>
      <c r="C37" s="110"/>
    </row>
    <row r="38" spans="1:3" s="93" customFormat="1" ht="19.5" customHeight="1">
      <c r="A38" s="108" t="s">
        <v>1259</v>
      </c>
      <c r="B38" s="109">
        <v>55</v>
      </c>
      <c r="C38" s="110"/>
    </row>
    <row r="39" spans="1:3" s="94" customFormat="1" ht="19.5" customHeight="1">
      <c r="A39" s="104" t="s">
        <v>1260</v>
      </c>
      <c r="B39" s="105">
        <f>SUM(B40:B44)</f>
        <v>0</v>
      </c>
      <c r="C39" s="106"/>
    </row>
    <row r="40" spans="1:3" s="93" customFormat="1" ht="19.5" customHeight="1">
      <c r="A40" s="108" t="s">
        <v>1261</v>
      </c>
      <c r="B40" s="109"/>
      <c r="C40" s="111"/>
    </row>
    <row r="41" spans="1:3" s="93" customFormat="1" ht="19.5" customHeight="1">
      <c r="A41" s="108" t="s">
        <v>1262</v>
      </c>
      <c r="B41" s="109"/>
      <c r="C41" s="111"/>
    </row>
    <row r="42" spans="1:3" s="93" customFormat="1" ht="19.5" customHeight="1">
      <c r="A42" s="108" t="s">
        <v>1264</v>
      </c>
      <c r="B42" s="109"/>
      <c r="C42" s="111"/>
    </row>
    <row r="43" spans="1:3" s="93" customFormat="1" ht="19.5" customHeight="1">
      <c r="A43" s="108" t="s">
        <v>1266</v>
      </c>
      <c r="B43" s="109"/>
      <c r="C43" s="111"/>
    </row>
    <row r="44" spans="1:3" s="93" customFormat="1" ht="19.5" customHeight="1">
      <c r="A44" s="108" t="s">
        <v>1268</v>
      </c>
      <c r="B44" s="109"/>
      <c r="C44" s="113"/>
    </row>
    <row r="45" spans="1:3" s="94" customFormat="1" ht="19.5" customHeight="1">
      <c r="A45" s="104" t="s">
        <v>1270</v>
      </c>
      <c r="B45" s="105">
        <f>SUM(B46:B50)</f>
        <v>3466</v>
      </c>
      <c r="C45" s="114"/>
    </row>
    <row r="46" spans="1:3" s="93" customFormat="1" ht="19.5" customHeight="1">
      <c r="A46" s="108" t="s">
        <v>1271</v>
      </c>
      <c r="B46" s="109"/>
      <c r="C46" s="113"/>
    </row>
    <row r="47" spans="1:3" s="93" customFormat="1" ht="19.5" customHeight="1">
      <c r="A47" s="108" t="s">
        <v>1272</v>
      </c>
      <c r="B47" s="109"/>
      <c r="C47" s="113"/>
    </row>
    <row r="48" spans="1:3" s="93" customFormat="1" ht="19.5" customHeight="1">
      <c r="A48" s="108" t="s">
        <v>1273</v>
      </c>
      <c r="B48" s="109"/>
      <c r="C48" s="115"/>
    </row>
    <row r="49" spans="1:3" s="93" customFormat="1" ht="19.5" customHeight="1">
      <c r="A49" s="108" t="s">
        <v>1503</v>
      </c>
      <c r="B49" s="109">
        <v>3435</v>
      </c>
      <c r="C49" s="115"/>
    </row>
    <row r="50" spans="1:3" s="93" customFormat="1" ht="19.5" customHeight="1">
      <c r="A50" s="108" t="s">
        <v>1274</v>
      </c>
      <c r="B50" s="109">
        <v>31</v>
      </c>
      <c r="C50" s="115"/>
    </row>
  </sheetData>
  <sheetProtection/>
  <mergeCells count="1">
    <mergeCell ref="A2:C2"/>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C52"/>
  <sheetViews>
    <sheetView showGridLines="0" showZeros="0" zoomScaleSheetLayoutView="25" workbookViewId="0" topLeftCell="A1">
      <pane xSplit="1" ySplit="5" topLeftCell="B45" activePane="bottomRight" state="frozen"/>
      <selection pane="bottomRight" activeCell="A19" sqref="A19"/>
    </sheetView>
  </sheetViews>
  <sheetFormatPr defaultColWidth="9.00390625" defaultRowHeight="14.25"/>
  <cols>
    <col min="1" max="1" width="54.25390625" style="76" customWidth="1"/>
    <col min="2" max="2" width="24.75390625" style="76" customWidth="1"/>
    <col min="3" max="3" width="37.125" style="76" customWidth="1"/>
    <col min="4" max="16384" width="9.00390625" style="76" customWidth="1"/>
  </cols>
  <sheetData>
    <row r="1" ht="14.25">
      <c r="A1" s="77" t="s">
        <v>1504</v>
      </c>
    </row>
    <row r="2" spans="1:3" ht="20.25">
      <c r="A2" s="78" t="s">
        <v>1505</v>
      </c>
      <c r="B2" s="78"/>
      <c r="C2" s="78"/>
    </row>
    <row r="3" spans="1:3" ht="18" customHeight="1">
      <c r="A3" s="77"/>
      <c r="C3" s="79" t="s">
        <v>22</v>
      </c>
    </row>
    <row r="4" spans="1:3" s="75" customFormat="1" ht="31.5" customHeight="1">
      <c r="A4" s="80" t="s">
        <v>142</v>
      </c>
      <c r="B4" s="81" t="s">
        <v>179</v>
      </c>
      <c r="C4" s="80" t="s">
        <v>26</v>
      </c>
    </row>
    <row r="5" spans="1:3" s="75" customFormat="1" ht="27.75" customHeight="1">
      <c r="A5" s="82"/>
      <c r="B5" s="83"/>
      <c r="C5" s="82"/>
    </row>
    <row r="6" spans="1:3" ht="21" customHeight="1">
      <c r="A6" s="84" t="s">
        <v>1506</v>
      </c>
      <c r="B6" s="85">
        <v>31</v>
      </c>
      <c r="C6" s="85">
        <f>SUM(C7:C9)</f>
        <v>0</v>
      </c>
    </row>
    <row r="7" spans="1:3" ht="21" customHeight="1">
      <c r="A7" s="86" t="s">
        <v>1507</v>
      </c>
      <c r="B7" s="85">
        <v>0</v>
      </c>
      <c r="C7" s="85"/>
    </row>
    <row r="8" spans="1:3" ht="21" customHeight="1">
      <c r="A8" s="86" t="s">
        <v>1508</v>
      </c>
      <c r="B8" s="85">
        <v>31</v>
      </c>
      <c r="C8" s="85"/>
    </row>
    <row r="9" spans="1:3" ht="21" customHeight="1">
      <c r="A9" s="87" t="s">
        <v>1509</v>
      </c>
      <c r="B9" s="85">
        <v>0</v>
      </c>
      <c r="C9" s="85"/>
    </row>
    <row r="10" spans="1:3" ht="21" customHeight="1">
      <c r="A10" s="84" t="s">
        <v>1319</v>
      </c>
      <c r="B10" s="85">
        <v>0</v>
      </c>
      <c r="C10" s="85">
        <f>SUM(C11:C13)</f>
        <v>0</v>
      </c>
    </row>
    <row r="11" spans="1:3" ht="21" customHeight="1">
      <c r="A11" s="86" t="s">
        <v>1355</v>
      </c>
      <c r="B11" s="85">
        <v>0</v>
      </c>
      <c r="C11" s="85"/>
    </row>
    <row r="12" spans="1:3" ht="21" customHeight="1">
      <c r="A12" s="87" t="s">
        <v>1359</v>
      </c>
      <c r="B12" s="85">
        <v>0</v>
      </c>
      <c r="C12" s="85"/>
    </row>
    <row r="13" spans="1:3" ht="21" customHeight="1">
      <c r="A13" s="87" t="s">
        <v>1361</v>
      </c>
      <c r="B13" s="85">
        <v>0</v>
      </c>
      <c r="C13" s="85"/>
    </row>
    <row r="14" spans="1:3" ht="21" customHeight="1">
      <c r="A14" s="84" t="s">
        <v>1320</v>
      </c>
      <c r="B14" s="85">
        <v>0</v>
      </c>
      <c r="C14" s="85">
        <f>SUM(C15:C16)</f>
        <v>0</v>
      </c>
    </row>
    <row r="15" spans="1:3" ht="21" customHeight="1">
      <c r="A15" s="84" t="s">
        <v>1363</v>
      </c>
      <c r="B15" s="85">
        <v>0</v>
      </c>
      <c r="C15" s="85"/>
    </row>
    <row r="16" spans="1:3" ht="21" customHeight="1">
      <c r="A16" s="84" t="s">
        <v>1364</v>
      </c>
      <c r="B16" s="85">
        <v>0</v>
      </c>
      <c r="C16" s="85"/>
    </row>
    <row r="17" spans="1:3" ht="21" customHeight="1">
      <c r="A17" s="84" t="s">
        <v>1321</v>
      </c>
      <c r="B17" s="85">
        <v>2499</v>
      </c>
      <c r="C17" s="85">
        <f>SUM(C18:C26)</f>
        <v>0</v>
      </c>
    </row>
    <row r="18" spans="1:3" ht="21" customHeight="1">
      <c r="A18" s="84" t="s">
        <v>1369</v>
      </c>
      <c r="B18" s="85">
        <v>2064</v>
      </c>
      <c r="C18" s="85"/>
    </row>
    <row r="19" spans="1:3" ht="21" customHeight="1">
      <c r="A19" s="84" t="s">
        <v>1382</v>
      </c>
      <c r="B19" s="85">
        <v>260</v>
      </c>
      <c r="C19" s="85"/>
    </row>
    <row r="20" spans="1:3" ht="21" customHeight="1">
      <c r="A20" s="84" t="s">
        <v>1385</v>
      </c>
      <c r="B20" s="85">
        <v>10</v>
      </c>
      <c r="C20" s="85"/>
    </row>
    <row r="21" spans="1:3" ht="21" customHeight="1">
      <c r="A21" s="88" t="s">
        <v>1386</v>
      </c>
      <c r="B21" s="85">
        <v>120</v>
      </c>
      <c r="C21" s="85"/>
    </row>
    <row r="22" spans="1:3" ht="21" customHeight="1">
      <c r="A22" s="84" t="s">
        <v>1392</v>
      </c>
      <c r="B22" s="85">
        <v>45</v>
      </c>
      <c r="C22" s="85"/>
    </row>
    <row r="23" spans="1:3" ht="21" customHeight="1">
      <c r="A23" s="88" t="s">
        <v>1396</v>
      </c>
      <c r="B23" s="85">
        <v>0</v>
      </c>
      <c r="C23" s="85"/>
    </row>
    <row r="24" spans="1:3" ht="21" customHeight="1">
      <c r="A24" s="88" t="s">
        <v>1398</v>
      </c>
      <c r="B24" s="85">
        <v>0</v>
      </c>
      <c r="C24" s="85"/>
    </row>
    <row r="25" spans="1:3" ht="21" customHeight="1">
      <c r="A25" s="88" t="s">
        <v>1401</v>
      </c>
      <c r="B25" s="85">
        <v>0</v>
      </c>
      <c r="C25" s="85"/>
    </row>
    <row r="26" spans="1:3" ht="21" customHeight="1">
      <c r="A26" s="88" t="s">
        <v>1403</v>
      </c>
      <c r="B26" s="85">
        <v>0</v>
      </c>
      <c r="C26" s="85"/>
    </row>
    <row r="27" spans="1:3" ht="21" customHeight="1">
      <c r="A27" s="84" t="s">
        <v>1322</v>
      </c>
      <c r="B27" s="85">
        <v>0</v>
      </c>
      <c r="C27" s="85">
        <f>SUM(C28:C32)</f>
        <v>0</v>
      </c>
    </row>
    <row r="28" spans="1:3" ht="21" customHeight="1">
      <c r="A28" s="88" t="s">
        <v>1405</v>
      </c>
      <c r="B28" s="85">
        <v>0</v>
      </c>
      <c r="C28" s="85"/>
    </row>
    <row r="29" spans="1:3" ht="21" customHeight="1">
      <c r="A29" s="89" t="s">
        <v>1409</v>
      </c>
      <c r="B29" s="85">
        <v>0</v>
      </c>
      <c r="C29" s="85"/>
    </row>
    <row r="30" spans="1:3" ht="21" customHeight="1">
      <c r="A30" s="90" t="s">
        <v>1412</v>
      </c>
      <c r="B30" s="85">
        <v>0</v>
      </c>
      <c r="C30" s="85"/>
    </row>
    <row r="31" spans="1:3" ht="21" customHeight="1">
      <c r="A31" s="91" t="s">
        <v>1417</v>
      </c>
      <c r="B31" s="85">
        <v>0</v>
      </c>
      <c r="C31" s="85"/>
    </row>
    <row r="32" spans="1:3" ht="21" customHeight="1">
      <c r="A32" s="91" t="s">
        <v>1419</v>
      </c>
      <c r="B32" s="85">
        <v>0</v>
      </c>
      <c r="C32" s="85"/>
    </row>
    <row r="33" spans="1:3" ht="21" customHeight="1">
      <c r="A33" s="86" t="s">
        <v>1323</v>
      </c>
      <c r="B33" s="85">
        <v>0</v>
      </c>
      <c r="C33" s="85">
        <f>SUM(C34:C43)</f>
        <v>0</v>
      </c>
    </row>
    <row r="34" spans="1:3" ht="21" customHeight="1">
      <c r="A34" s="90" t="s">
        <v>1421</v>
      </c>
      <c r="B34" s="85">
        <v>0</v>
      </c>
      <c r="C34" s="85"/>
    </row>
    <row r="35" spans="1:3" ht="21" customHeight="1">
      <c r="A35" s="90" t="s">
        <v>1426</v>
      </c>
      <c r="B35" s="85">
        <v>0</v>
      </c>
      <c r="C35" s="85"/>
    </row>
    <row r="36" spans="1:3" ht="21" customHeight="1">
      <c r="A36" s="90" t="s">
        <v>1430</v>
      </c>
      <c r="B36" s="85">
        <v>0</v>
      </c>
      <c r="C36" s="85"/>
    </row>
    <row r="37" spans="1:3" ht="21" customHeight="1">
      <c r="A37" s="89" t="s">
        <v>1435</v>
      </c>
      <c r="B37" s="85">
        <v>0</v>
      </c>
      <c r="C37" s="85"/>
    </row>
    <row r="38" spans="1:3" ht="21" customHeight="1">
      <c r="A38" s="89" t="s">
        <v>1444</v>
      </c>
      <c r="B38" s="85">
        <v>0</v>
      </c>
      <c r="C38" s="85"/>
    </row>
    <row r="39" spans="1:3" ht="21" customHeight="1">
      <c r="A39" s="89" t="s">
        <v>1451</v>
      </c>
      <c r="B39" s="85">
        <v>0</v>
      </c>
      <c r="C39" s="85"/>
    </row>
    <row r="40" spans="1:3" ht="21" customHeight="1">
      <c r="A40" s="90" t="s">
        <v>1460</v>
      </c>
      <c r="B40" s="85">
        <v>0</v>
      </c>
      <c r="C40" s="85"/>
    </row>
    <row r="41" spans="1:3" ht="21" customHeight="1">
      <c r="A41" s="90" t="s">
        <v>1462</v>
      </c>
      <c r="B41" s="85">
        <v>0</v>
      </c>
      <c r="C41" s="85"/>
    </row>
    <row r="42" spans="1:3" ht="21" customHeight="1">
      <c r="A42" s="90" t="s">
        <v>1464</v>
      </c>
      <c r="B42" s="85">
        <v>0</v>
      </c>
      <c r="C42" s="85"/>
    </row>
    <row r="43" spans="1:3" ht="21" customHeight="1">
      <c r="A43" s="90" t="s">
        <v>1465</v>
      </c>
      <c r="B43" s="85">
        <v>0</v>
      </c>
      <c r="C43" s="85"/>
    </row>
    <row r="44" spans="1:3" ht="21" customHeight="1">
      <c r="A44" s="86" t="s">
        <v>1324</v>
      </c>
      <c r="B44" s="85">
        <v>0</v>
      </c>
      <c r="C44" s="85">
        <f>C45</f>
        <v>0</v>
      </c>
    </row>
    <row r="45" spans="1:3" ht="21" customHeight="1">
      <c r="A45" s="89" t="s">
        <v>1467</v>
      </c>
      <c r="B45" s="85">
        <v>0</v>
      </c>
      <c r="C45" s="85"/>
    </row>
    <row r="46" spans="1:3" ht="21" customHeight="1">
      <c r="A46" s="86" t="s">
        <v>1326</v>
      </c>
      <c r="B46" s="85">
        <v>55</v>
      </c>
      <c r="C46" s="85">
        <f>SUM(C47:C49)</f>
        <v>0</v>
      </c>
    </row>
    <row r="47" spans="1:3" ht="21" customHeight="1">
      <c r="A47" s="89" t="s">
        <v>1510</v>
      </c>
      <c r="B47" s="85">
        <v>0</v>
      </c>
      <c r="C47" s="85"/>
    </row>
    <row r="48" spans="1:3" ht="21" customHeight="1">
      <c r="A48" s="89" t="s">
        <v>1471</v>
      </c>
      <c r="B48" s="85">
        <v>0</v>
      </c>
      <c r="C48" s="85"/>
    </row>
    <row r="49" spans="1:3" ht="21" customHeight="1">
      <c r="A49" s="90" t="s">
        <v>1480</v>
      </c>
      <c r="B49" s="85">
        <v>55</v>
      </c>
      <c r="C49" s="85"/>
    </row>
    <row r="50" spans="1:3" ht="21" customHeight="1">
      <c r="A50" s="86" t="s">
        <v>1327</v>
      </c>
      <c r="B50" s="85">
        <v>936</v>
      </c>
      <c r="C50" s="85"/>
    </row>
    <row r="51" spans="1:3" ht="21" customHeight="1">
      <c r="A51" s="86" t="s">
        <v>1328</v>
      </c>
      <c r="B51" s="85">
        <v>0</v>
      </c>
      <c r="C51" s="85"/>
    </row>
    <row r="52" spans="1:3" ht="19.5" customHeight="1">
      <c r="A52" s="92" t="s">
        <v>1511</v>
      </c>
      <c r="B52" s="85">
        <f>B6+B10+B14+B17+B27+B33+B44+B46+B50+B51</f>
        <v>3521</v>
      </c>
      <c r="C52" s="85">
        <f>C6+C10+C14+C17+C27+C33+C44+C46+C50+C51</f>
        <v>0</v>
      </c>
    </row>
    <row r="53" ht="19.5" customHeight="1"/>
    <row r="54" ht="19.5" customHeight="1"/>
    <row r="55" ht="19.5" customHeight="1"/>
    <row r="56" ht="19.5" customHeight="1"/>
    <row r="57" ht="19.5" customHeight="1"/>
    <row r="58" ht="19.5" customHeight="1"/>
    <row r="59" ht="19.5" customHeight="1"/>
  </sheetData>
  <sheetProtection/>
  <mergeCells count="4">
    <mergeCell ref="A2:C2"/>
    <mergeCell ref="A4:A5"/>
    <mergeCell ref="B4:B5"/>
    <mergeCell ref="C4:C5"/>
  </mergeCells>
  <printOptions horizontalCentered="1"/>
  <pageMargins left="0.47" right="0.47" top="0.59" bottom="0.47" header="0.31" footer="0.31"/>
  <pageSetup horizontalDpi="600" verticalDpi="600" orientation="landscape" paperSize="9" scale="80"/>
</worksheet>
</file>

<file path=xl/worksheets/sheet15.xml><?xml version="1.0" encoding="utf-8"?>
<worksheet xmlns="http://schemas.openxmlformats.org/spreadsheetml/2006/main" xmlns:r="http://schemas.openxmlformats.org/officeDocument/2006/relationships">
  <dimension ref="A1:E16"/>
  <sheetViews>
    <sheetView workbookViewId="0" topLeftCell="A1">
      <selection activeCell="C6" sqref="C6"/>
    </sheetView>
  </sheetViews>
  <sheetFormatPr defaultColWidth="9.00390625" defaultRowHeight="14.25"/>
  <cols>
    <col min="1" max="1" width="35.75390625" style="47" customWidth="1"/>
    <col min="2" max="2" width="13.875" style="47" customWidth="1"/>
    <col min="3" max="3" width="20.375" style="47" customWidth="1"/>
    <col min="4" max="4" width="18.00390625" style="47" customWidth="1"/>
    <col min="5" max="5" width="26.75390625" style="47" customWidth="1"/>
    <col min="6" max="16384" width="9.00390625" style="47" customWidth="1"/>
  </cols>
  <sheetData>
    <row r="1" spans="1:5" s="46" customFormat="1" ht="24.75" customHeight="1">
      <c r="A1" s="49" t="s">
        <v>1512</v>
      </c>
      <c r="B1" s="49"/>
      <c r="C1" s="49"/>
      <c r="D1" s="49"/>
      <c r="E1" s="49"/>
    </row>
    <row r="2" spans="1:5" s="46" customFormat="1" ht="24.75" customHeight="1">
      <c r="A2" s="50" t="s">
        <v>1513</v>
      </c>
      <c r="B2" s="50"/>
      <c r="C2" s="50"/>
      <c r="D2" s="50"/>
      <c r="E2" s="50"/>
    </row>
    <row r="3" spans="1:5" s="46" customFormat="1" ht="24" customHeight="1">
      <c r="A3" s="67"/>
      <c r="B3" s="67"/>
      <c r="C3" s="67"/>
      <c r="D3" s="67"/>
      <c r="E3" s="68" t="s">
        <v>22</v>
      </c>
    </row>
    <row r="4" spans="1:5" s="66" customFormat="1" ht="28.5" customHeight="1">
      <c r="A4" s="69" t="s">
        <v>1514</v>
      </c>
      <c r="B4" s="54" t="s">
        <v>177</v>
      </c>
      <c r="C4" s="55" t="s">
        <v>179</v>
      </c>
      <c r="D4" s="56" t="s">
        <v>1287</v>
      </c>
      <c r="E4" s="54" t="s">
        <v>26</v>
      </c>
    </row>
    <row r="5" spans="1:5" ht="28.5" customHeight="1">
      <c r="A5" s="62" t="s">
        <v>1515</v>
      </c>
      <c r="B5" s="70"/>
      <c r="C5" s="62">
        <v>0</v>
      </c>
      <c r="D5" s="62"/>
      <c r="E5" s="70"/>
    </row>
    <row r="6" spans="1:5" ht="28.5" customHeight="1">
      <c r="A6" s="62" t="s">
        <v>1516</v>
      </c>
      <c r="B6" s="70"/>
      <c r="C6" s="62"/>
      <c r="D6" s="62"/>
      <c r="E6" s="70"/>
    </row>
    <row r="7" spans="1:5" ht="28.5" customHeight="1">
      <c r="A7" s="62" t="s">
        <v>1517</v>
      </c>
      <c r="B7" s="70"/>
      <c r="C7" s="62"/>
      <c r="D7" s="62"/>
      <c r="E7" s="70"/>
    </row>
    <row r="8" spans="1:5" ht="28.5" customHeight="1">
      <c r="A8" s="62" t="s">
        <v>1518</v>
      </c>
      <c r="B8" s="70"/>
      <c r="C8" s="60"/>
      <c r="D8" s="60"/>
      <c r="E8" s="70"/>
    </row>
    <row r="9" spans="1:5" ht="28.5" customHeight="1">
      <c r="A9" s="63" t="s">
        <v>1519</v>
      </c>
      <c r="B9" s="70"/>
      <c r="C9" s="71">
        <v>3000</v>
      </c>
      <c r="D9" s="60"/>
      <c r="E9" s="70"/>
    </row>
    <row r="10" spans="1:5" ht="28.5" customHeight="1">
      <c r="A10" s="60"/>
      <c r="B10" s="70"/>
      <c r="C10" s="72"/>
      <c r="D10" s="72"/>
      <c r="E10" s="70"/>
    </row>
    <row r="11" spans="1:5" ht="28.5" customHeight="1">
      <c r="A11" s="53" t="s">
        <v>1520</v>
      </c>
      <c r="B11" s="70"/>
      <c r="C11" s="71">
        <f>SUM(C5:C10)</f>
        <v>3000</v>
      </c>
      <c r="D11" s="71"/>
      <c r="E11" s="70"/>
    </row>
    <row r="12" spans="1:5" ht="28.5" customHeight="1">
      <c r="A12" s="63" t="s">
        <v>1521</v>
      </c>
      <c r="B12" s="60"/>
      <c r="C12" s="60"/>
      <c r="D12" s="60"/>
      <c r="E12" s="60"/>
    </row>
    <row r="13" spans="1:5" ht="28.5" customHeight="1">
      <c r="A13" s="63" t="s">
        <v>1522</v>
      </c>
      <c r="B13" s="60"/>
      <c r="C13" s="60"/>
      <c r="D13" s="60"/>
      <c r="E13" s="60"/>
    </row>
    <row r="14" spans="1:5" ht="28.5" customHeight="1">
      <c r="A14" s="70"/>
      <c r="B14" s="62"/>
      <c r="C14" s="60"/>
      <c r="D14" s="60"/>
      <c r="E14" s="62"/>
    </row>
    <row r="15" spans="1:5" ht="28.5" customHeight="1">
      <c r="A15" s="53" t="s">
        <v>1523</v>
      </c>
      <c r="B15" s="60"/>
      <c r="C15" s="71">
        <v>3000</v>
      </c>
      <c r="D15" s="60"/>
      <c r="E15" s="60"/>
    </row>
    <row r="16" spans="1:5" ht="18" customHeight="1">
      <c r="A16" s="73" t="s">
        <v>1524</v>
      </c>
      <c r="B16" s="73"/>
      <c r="C16" s="73"/>
      <c r="D16" s="73"/>
      <c r="E16" s="74"/>
    </row>
  </sheetData>
  <sheetProtection/>
  <mergeCells count="2">
    <mergeCell ref="A1:E1"/>
    <mergeCell ref="A2:E2"/>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E17"/>
  <sheetViews>
    <sheetView workbookViewId="0" topLeftCell="A2">
      <selection activeCell="G28" sqref="G28:G30"/>
    </sheetView>
  </sheetViews>
  <sheetFormatPr defaultColWidth="9.00390625" defaultRowHeight="14.25"/>
  <cols>
    <col min="1" max="1" width="31.625" style="47" customWidth="1"/>
    <col min="2" max="2" width="19.25390625" style="48" customWidth="1"/>
    <col min="3" max="3" width="18.25390625" style="47" customWidth="1"/>
    <col min="4" max="4" width="21.125" style="47" customWidth="1"/>
    <col min="5" max="5" width="16.00390625" style="47" customWidth="1"/>
    <col min="6" max="16384" width="9.00390625" style="47" customWidth="1"/>
  </cols>
  <sheetData>
    <row r="1" spans="1:5" s="46" customFormat="1" ht="24.75" customHeight="1">
      <c r="A1" s="49" t="s">
        <v>1525</v>
      </c>
      <c r="B1" s="49"/>
      <c r="C1" s="49"/>
      <c r="D1" s="49"/>
      <c r="E1" s="49"/>
    </row>
    <row r="2" spans="1:5" s="46" customFormat="1" ht="24.75" customHeight="1">
      <c r="A2" s="50" t="s">
        <v>1526</v>
      </c>
      <c r="B2" s="50"/>
      <c r="C2" s="50"/>
      <c r="D2" s="50"/>
      <c r="E2" s="50"/>
    </row>
    <row r="3" spans="2:5" s="46" customFormat="1" ht="24" customHeight="1">
      <c r="B3" s="51"/>
      <c r="E3" s="52" t="s">
        <v>22</v>
      </c>
    </row>
    <row r="4" spans="1:5" ht="27" customHeight="1">
      <c r="A4" s="53" t="s">
        <v>1514</v>
      </c>
      <c r="B4" s="54" t="s">
        <v>177</v>
      </c>
      <c r="C4" s="55" t="s">
        <v>179</v>
      </c>
      <c r="D4" s="56" t="s">
        <v>1317</v>
      </c>
      <c r="E4" s="57" t="s">
        <v>26</v>
      </c>
    </row>
    <row r="5" spans="1:5" ht="30" customHeight="1">
      <c r="A5" s="58" t="s">
        <v>1527</v>
      </c>
      <c r="B5" s="59"/>
      <c r="C5" s="60"/>
      <c r="D5" s="60"/>
      <c r="E5" s="60"/>
    </row>
    <row r="6" spans="1:5" ht="27" customHeight="1">
      <c r="A6" s="61" t="s">
        <v>1528</v>
      </c>
      <c r="B6" s="60"/>
      <c r="C6" s="60"/>
      <c r="D6" s="62"/>
      <c r="E6" s="62"/>
    </row>
    <row r="7" spans="1:5" ht="27" customHeight="1">
      <c r="A7" s="62" t="s">
        <v>1529</v>
      </c>
      <c r="B7" s="60"/>
      <c r="C7" s="60">
        <v>3000</v>
      </c>
      <c r="D7" s="62"/>
      <c r="E7" s="62"/>
    </row>
    <row r="8" spans="1:5" ht="27" customHeight="1">
      <c r="A8" s="62" t="s">
        <v>1530</v>
      </c>
      <c r="B8" s="60"/>
      <c r="C8" s="60"/>
      <c r="D8" s="62"/>
      <c r="E8" s="62"/>
    </row>
    <row r="9" spans="1:5" ht="27" customHeight="1">
      <c r="A9" s="62" t="s">
        <v>1531</v>
      </c>
      <c r="B9" s="60"/>
      <c r="C9" s="60"/>
      <c r="D9" s="62"/>
      <c r="E9" s="62"/>
    </row>
    <row r="10" spans="1:5" ht="27" customHeight="1">
      <c r="A10" s="62" t="s">
        <v>1532</v>
      </c>
      <c r="B10" s="60"/>
      <c r="C10" s="60"/>
      <c r="D10" s="62"/>
      <c r="E10" s="62"/>
    </row>
    <row r="11" spans="1:5" ht="27" customHeight="1">
      <c r="A11" s="62"/>
      <c r="B11" s="60"/>
      <c r="C11" s="60"/>
      <c r="D11" s="62"/>
      <c r="E11" s="62"/>
    </row>
    <row r="12" spans="1:5" ht="27" customHeight="1">
      <c r="A12" s="53" t="s">
        <v>1533</v>
      </c>
      <c r="B12" s="60"/>
      <c r="C12" s="60">
        <v>3000</v>
      </c>
      <c r="D12" s="60"/>
      <c r="E12" s="60"/>
    </row>
    <row r="13" spans="1:5" ht="27" customHeight="1">
      <c r="A13" s="63" t="s">
        <v>1534</v>
      </c>
      <c r="B13" s="60"/>
      <c r="C13" s="60"/>
      <c r="D13" s="60"/>
      <c r="E13" s="60"/>
    </row>
    <row r="14" spans="1:5" ht="27" customHeight="1">
      <c r="A14" s="62" t="s">
        <v>1535</v>
      </c>
      <c r="B14" s="60"/>
      <c r="C14" s="62"/>
      <c r="D14" s="62"/>
      <c r="E14" s="62"/>
    </row>
    <row r="15" spans="1:5" ht="27" customHeight="1">
      <c r="A15" s="62" t="s">
        <v>1536</v>
      </c>
      <c r="B15" s="60"/>
      <c r="C15" s="62"/>
      <c r="D15" s="62"/>
      <c r="E15" s="62"/>
    </row>
    <row r="16" spans="1:5" ht="27" customHeight="1">
      <c r="A16" s="53" t="s">
        <v>1537</v>
      </c>
      <c r="B16" s="60"/>
      <c r="C16" s="60">
        <v>3000</v>
      </c>
      <c r="D16" s="60"/>
      <c r="E16" s="60"/>
    </row>
    <row r="17" spans="1:5" ht="14.25">
      <c r="A17" s="64"/>
      <c r="B17" s="65"/>
      <c r="C17" s="64"/>
      <c r="D17" s="64"/>
      <c r="E17" s="64"/>
    </row>
  </sheetData>
  <sheetProtection/>
  <mergeCells count="2">
    <mergeCell ref="A1:E1"/>
    <mergeCell ref="A2:E2"/>
  </mergeCells>
  <printOptions/>
  <pageMargins left="0.75" right="0.75" top="1" bottom="1" header="0.5" footer="0.5"/>
  <pageSetup horizontalDpi="600" verticalDpi="600" orientation="landscape" paperSize="9"/>
</worksheet>
</file>

<file path=xl/worksheets/sheet17.xml><?xml version="1.0" encoding="utf-8"?>
<worksheet xmlns="http://schemas.openxmlformats.org/spreadsheetml/2006/main" xmlns:r="http://schemas.openxmlformats.org/officeDocument/2006/relationships">
  <dimension ref="A1:E14"/>
  <sheetViews>
    <sheetView showGridLines="0" showZeros="0" workbookViewId="0" topLeftCell="A1">
      <selection activeCell="E6" sqref="E6"/>
    </sheetView>
  </sheetViews>
  <sheetFormatPr defaultColWidth="9.00390625" defaultRowHeight="14.25" customHeight="1"/>
  <cols>
    <col min="1" max="1" width="41.625" style="11" customWidth="1"/>
    <col min="2" max="2" width="22.625" style="11" customWidth="1"/>
    <col min="3" max="3" width="17.375" style="11" customWidth="1"/>
    <col min="4" max="4" width="12.375" style="11" customWidth="1"/>
    <col min="5" max="5" width="19.375" style="11" customWidth="1"/>
    <col min="6" max="16384" width="9.00390625" style="11" customWidth="1"/>
  </cols>
  <sheetData>
    <row r="1" spans="1:2" ht="14.25" customHeight="1">
      <c r="A1" s="12" t="s">
        <v>1538</v>
      </c>
      <c r="B1" s="12"/>
    </row>
    <row r="2" spans="1:5" ht="35.25" customHeight="1">
      <c r="A2" s="13" t="s">
        <v>1539</v>
      </c>
      <c r="B2" s="13"/>
      <c r="C2" s="13"/>
      <c r="D2" s="13"/>
      <c r="E2" s="13"/>
    </row>
    <row r="3" spans="1:5" ht="15" customHeight="1">
      <c r="A3" s="14"/>
      <c r="B3" s="14"/>
      <c r="C3" s="15"/>
      <c r="D3" s="16"/>
      <c r="E3" s="17" t="s">
        <v>22</v>
      </c>
    </row>
    <row r="4" spans="1:5" s="10" customFormat="1" ht="50.25" customHeight="1">
      <c r="A4" s="18" t="s">
        <v>1540</v>
      </c>
      <c r="B4" s="19" t="s">
        <v>1541</v>
      </c>
      <c r="C4" s="19" t="s">
        <v>179</v>
      </c>
      <c r="D4" s="20" t="s">
        <v>1542</v>
      </c>
      <c r="E4" s="36" t="s">
        <v>26</v>
      </c>
    </row>
    <row r="5" spans="1:5" ht="34.5" customHeight="1">
      <c r="A5" s="21" t="s">
        <v>1543</v>
      </c>
      <c r="B5" s="22">
        <v>12420</v>
      </c>
      <c r="C5" s="23">
        <v>9361</v>
      </c>
      <c r="D5" s="37">
        <f>C5/B5*100</f>
        <v>75.37037037037037</v>
      </c>
      <c r="E5" s="25">
        <v>0</v>
      </c>
    </row>
    <row r="6" spans="1:5" ht="34.5" customHeight="1">
      <c r="A6" s="21" t="s">
        <v>1544</v>
      </c>
      <c r="B6" s="22">
        <v>1086</v>
      </c>
      <c r="C6" s="23">
        <v>754</v>
      </c>
      <c r="D6" s="37">
        <f aca="true" t="shared" si="0" ref="D6:D14">C6/B6*100</f>
        <v>69.42909760589319</v>
      </c>
      <c r="E6" s="25">
        <v>0</v>
      </c>
    </row>
    <row r="7" spans="1:5" ht="34.5" customHeight="1">
      <c r="A7" s="27" t="s">
        <v>1545</v>
      </c>
      <c r="B7" s="22">
        <v>8325</v>
      </c>
      <c r="C7" s="23">
        <v>8408</v>
      </c>
      <c r="D7" s="37">
        <f t="shared" si="0"/>
        <v>100.996996996997</v>
      </c>
      <c r="E7" s="26">
        <v>0</v>
      </c>
    </row>
    <row r="8" spans="1:5" ht="34.5" customHeight="1">
      <c r="A8" s="27" t="s">
        <v>1546</v>
      </c>
      <c r="B8" s="22"/>
      <c r="C8" s="23"/>
      <c r="D8" s="37"/>
      <c r="E8" s="29" t="s">
        <v>1547</v>
      </c>
    </row>
    <row r="9" spans="1:5" ht="34.5" customHeight="1">
      <c r="A9" s="27" t="s">
        <v>1548</v>
      </c>
      <c r="B9" s="22">
        <v>373</v>
      </c>
      <c r="C9" s="23">
        <v>75</v>
      </c>
      <c r="D9" s="37">
        <f t="shared" si="0"/>
        <v>20.10723860589812</v>
      </c>
      <c r="E9" s="26">
        <v>0</v>
      </c>
    </row>
    <row r="10" spans="1:5" ht="34.5" customHeight="1">
      <c r="A10" s="27" t="s">
        <v>1549</v>
      </c>
      <c r="B10" s="22">
        <v>446</v>
      </c>
      <c r="C10" s="23">
        <v>234</v>
      </c>
      <c r="D10" s="37">
        <f t="shared" si="0"/>
        <v>52.46636771300448</v>
      </c>
      <c r="E10" s="38" t="s">
        <v>1547</v>
      </c>
    </row>
    <row r="11" spans="1:5" ht="34.5" customHeight="1">
      <c r="A11" s="39" t="s">
        <v>1550</v>
      </c>
      <c r="B11" s="40">
        <v>22656</v>
      </c>
      <c r="C11" s="41">
        <v>18838</v>
      </c>
      <c r="D11" s="37">
        <f t="shared" si="0"/>
        <v>83.14795197740112</v>
      </c>
      <c r="E11" s="42">
        <v>0</v>
      </c>
    </row>
    <row r="12" spans="1:5" ht="34.5" customHeight="1">
      <c r="A12" s="39" t="s">
        <v>1551</v>
      </c>
      <c r="B12" s="40">
        <v>17341</v>
      </c>
      <c r="C12" s="41">
        <v>18299</v>
      </c>
      <c r="D12" s="37">
        <f t="shared" si="0"/>
        <v>105.52447955711897</v>
      </c>
      <c r="E12" s="42"/>
    </row>
    <row r="13" spans="1:5" ht="34.5" customHeight="1">
      <c r="A13" s="43" t="s">
        <v>1552</v>
      </c>
      <c r="B13" s="44">
        <v>39997</v>
      </c>
      <c r="C13" s="41">
        <v>37137</v>
      </c>
      <c r="D13" s="37">
        <f t="shared" si="0"/>
        <v>92.84946370977823</v>
      </c>
      <c r="E13" s="42" t="s">
        <v>1547</v>
      </c>
    </row>
    <row r="14" spans="1:5" ht="14.25" customHeight="1">
      <c r="A14" s="45"/>
      <c r="B14" s="45"/>
      <c r="C14" s="45"/>
      <c r="D14" s="45"/>
      <c r="E14" s="45"/>
    </row>
  </sheetData>
  <sheetProtection/>
  <mergeCells count="1">
    <mergeCell ref="A2:E2"/>
  </mergeCells>
  <printOptions horizontalCentered="1"/>
  <pageMargins left="0.7480314960629921" right="0.7480314960629921" top="0.77" bottom="0.68" header="0.41" footer="0.5118110236220472"/>
  <pageSetup errors="blank" horizontalDpi="600" verticalDpi="600" orientation="landscape" paperSize="9" scale="90"/>
</worksheet>
</file>

<file path=xl/worksheets/sheet18.xml><?xml version="1.0" encoding="utf-8"?>
<worksheet xmlns="http://schemas.openxmlformats.org/spreadsheetml/2006/main" xmlns:r="http://schemas.openxmlformats.org/officeDocument/2006/relationships">
  <dimension ref="A1:E13"/>
  <sheetViews>
    <sheetView showGridLines="0" showZeros="0" workbookViewId="0" topLeftCell="A1">
      <selection activeCell="B12" sqref="B12"/>
    </sheetView>
  </sheetViews>
  <sheetFormatPr defaultColWidth="9.00390625" defaultRowHeight="14.25" customHeight="1"/>
  <cols>
    <col min="1" max="1" width="41.625" style="11" customWidth="1"/>
    <col min="2" max="2" width="14.75390625" style="11" customWidth="1"/>
    <col min="3" max="4" width="22.375" style="11" customWidth="1"/>
    <col min="5" max="5" width="25.00390625" style="11" customWidth="1"/>
    <col min="6" max="16384" width="9.00390625" style="11" customWidth="1"/>
  </cols>
  <sheetData>
    <row r="1" spans="1:2" ht="19.5" customHeight="1">
      <c r="A1" s="12" t="s">
        <v>1553</v>
      </c>
      <c r="B1" s="12"/>
    </row>
    <row r="2" spans="1:5" ht="35.25" customHeight="1">
      <c r="A2" s="13" t="s">
        <v>1554</v>
      </c>
      <c r="B2" s="13"/>
      <c r="C2" s="13"/>
      <c r="D2" s="13"/>
      <c r="E2" s="13"/>
    </row>
    <row r="3" spans="1:5" ht="24.75" customHeight="1">
      <c r="A3" s="14"/>
      <c r="B3" s="14"/>
      <c r="C3" s="15"/>
      <c r="D3" s="16"/>
      <c r="E3" s="17" t="s">
        <v>22</v>
      </c>
    </row>
    <row r="4" spans="1:5" s="10" customFormat="1" ht="50.25" customHeight="1">
      <c r="A4" s="18" t="s">
        <v>1540</v>
      </c>
      <c r="B4" s="19" t="s">
        <v>1541</v>
      </c>
      <c r="C4" s="19" t="s">
        <v>179</v>
      </c>
      <c r="D4" s="20" t="s">
        <v>1555</v>
      </c>
      <c r="E4" s="20" t="s">
        <v>26</v>
      </c>
    </row>
    <row r="5" spans="1:5" ht="22.5" customHeight="1">
      <c r="A5" s="21" t="s">
        <v>1556</v>
      </c>
      <c r="B5" s="22">
        <v>18747</v>
      </c>
      <c r="C5" s="23">
        <v>19501</v>
      </c>
      <c r="D5" s="24">
        <f aca="true" t="shared" si="0" ref="D5:D12">C5/B5*100</f>
        <v>104.02197684962928</v>
      </c>
      <c r="E5" s="25">
        <v>0</v>
      </c>
    </row>
    <row r="6" spans="1:5" ht="22.5" customHeight="1">
      <c r="A6" s="21" t="s">
        <v>1557</v>
      </c>
      <c r="B6" s="22"/>
      <c r="C6" s="23"/>
      <c r="D6" s="24"/>
      <c r="E6" s="26">
        <v>0</v>
      </c>
    </row>
    <row r="7" spans="1:5" ht="22.5" customHeight="1">
      <c r="A7" s="27" t="s">
        <v>1558</v>
      </c>
      <c r="B7" s="22">
        <v>25</v>
      </c>
      <c r="C7" s="23">
        <v>82</v>
      </c>
      <c r="D7" s="24">
        <f t="shared" si="0"/>
        <v>328</v>
      </c>
      <c r="E7" s="28" t="s">
        <v>1547</v>
      </c>
    </row>
    <row r="8" spans="1:5" ht="22.5" customHeight="1">
      <c r="A8" s="27" t="s">
        <v>1559</v>
      </c>
      <c r="B8" s="22"/>
      <c r="C8" s="23"/>
      <c r="D8" s="24"/>
      <c r="E8" s="28" t="s">
        <v>1547</v>
      </c>
    </row>
    <row r="9" spans="1:5" ht="22.5" customHeight="1">
      <c r="A9" s="27" t="s">
        <v>1560</v>
      </c>
      <c r="B9" s="22"/>
      <c r="C9" s="23"/>
      <c r="D9" s="24"/>
      <c r="E9" s="29" t="s">
        <v>1547</v>
      </c>
    </row>
    <row r="10" spans="1:5" ht="22.5" customHeight="1">
      <c r="A10" s="27" t="s">
        <v>1561</v>
      </c>
      <c r="B10" s="22">
        <v>18772</v>
      </c>
      <c r="C10" s="23">
        <v>19583</v>
      </c>
      <c r="D10" s="24">
        <f t="shared" si="0"/>
        <v>104.32026422331131</v>
      </c>
      <c r="E10" s="25">
        <v>0</v>
      </c>
    </row>
    <row r="11" spans="1:5" ht="22.5" customHeight="1">
      <c r="A11" s="30" t="s">
        <v>1562</v>
      </c>
      <c r="B11" s="31">
        <v>3884</v>
      </c>
      <c r="C11" s="32">
        <v>-745</v>
      </c>
      <c r="D11" s="24">
        <f t="shared" si="0"/>
        <v>-19.181256436663233</v>
      </c>
      <c r="E11" s="25">
        <v>0</v>
      </c>
    </row>
    <row r="12" spans="1:5" ht="22.5" customHeight="1">
      <c r="A12" s="21" t="s">
        <v>1563</v>
      </c>
      <c r="B12" s="22">
        <v>21225</v>
      </c>
      <c r="C12" s="23">
        <v>17554</v>
      </c>
      <c r="D12" s="24">
        <f t="shared" si="0"/>
        <v>82.70435806831567</v>
      </c>
      <c r="E12" s="25">
        <v>0</v>
      </c>
    </row>
    <row r="13" spans="1:5" ht="15" customHeight="1">
      <c r="A13" s="33"/>
      <c r="B13" s="33"/>
      <c r="C13" s="34"/>
      <c r="D13" s="34"/>
      <c r="E13" s="35"/>
    </row>
  </sheetData>
  <sheetProtection/>
  <mergeCells count="1">
    <mergeCell ref="A2:E2"/>
  </mergeCells>
  <printOptions horizontalCentered="1"/>
  <pageMargins left="0.7480314960629921" right="0.7480314960629921" top="0.77" bottom="0.68" header="0.41" footer="0.5118110236220472"/>
  <pageSetup errors="blank" horizontalDpi="600" verticalDpi="600" orientation="landscape" paperSize="9" scale="90"/>
</worksheet>
</file>

<file path=xl/worksheets/sheet19.xml><?xml version="1.0" encoding="utf-8"?>
<worksheet xmlns="http://schemas.openxmlformats.org/spreadsheetml/2006/main" xmlns:r="http://schemas.openxmlformats.org/officeDocument/2006/relationships">
  <dimension ref="A1:C7"/>
  <sheetViews>
    <sheetView workbookViewId="0" topLeftCell="A1">
      <selection activeCell="B6" sqref="B6"/>
    </sheetView>
  </sheetViews>
  <sheetFormatPr defaultColWidth="9.00390625" defaultRowHeight="14.25"/>
  <cols>
    <col min="1" max="1" width="33.25390625" style="0" customWidth="1"/>
    <col min="2" max="2" width="31.375" style="0" customWidth="1"/>
    <col min="3" max="3" width="32.875" style="0" customWidth="1"/>
  </cols>
  <sheetData>
    <row r="1" ht="14.25">
      <c r="A1" s="1" t="s">
        <v>1564</v>
      </c>
    </row>
    <row r="2" spans="1:3" ht="36.75" customHeight="1">
      <c r="A2" s="2" t="s">
        <v>1565</v>
      </c>
      <c r="B2" s="2"/>
      <c r="C2" s="2"/>
    </row>
    <row r="3" spans="1:3" ht="34.5" customHeight="1">
      <c r="A3" s="8"/>
      <c r="B3" s="8"/>
      <c r="C3" s="9" t="s">
        <v>22</v>
      </c>
    </row>
    <row r="4" spans="1:3" ht="34.5" customHeight="1">
      <c r="A4" s="4" t="s">
        <v>142</v>
      </c>
      <c r="B4" s="4" t="s">
        <v>1566</v>
      </c>
      <c r="C4" s="5" t="s">
        <v>26</v>
      </c>
    </row>
    <row r="5" spans="1:3" ht="27" customHeight="1">
      <c r="A5" s="6" t="s">
        <v>1567</v>
      </c>
      <c r="B5" s="7">
        <v>35467</v>
      </c>
      <c r="C5" s="7"/>
    </row>
    <row r="6" spans="1:3" ht="27" customHeight="1">
      <c r="A6" s="6" t="s">
        <v>1568</v>
      </c>
      <c r="B6" s="7">
        <v>33705</v>
      </c>
      <c r="C6" s="7"/>
    </row>
    <row r="7" spans="1:3" ht="14.25">
      <c r="A7" s="8"/>
      <c r="B7" s="8"/>
      <c r="C7" s="8"/>
    </row>
  </sheetData>
  <sheetProtection/>
  <mergeCells count="1">
    <mergeCell ref="A2:C2"/>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C89"/>
  <sheetViews>
    <sheetView workbookViewId="0" topLeftCell="A1">
      <pane xSplit="1" ySplit="8" topLeftCell="B9" activePane="bottomRight" state="frozen"/>
      <selection pane="bottomRight" activeCell="B21" sqref="B21"/>
    </sheetView>
  </sheetViews>
  <sheetFormatPr defaultColWidth="9.00390625" defaultRowHeight="14.25"/>
  <cols>
    <col min="1" max="1" width="50.00390625" style="173" customWidth="1"/>
    <col min="2" max="3" width="24.375" style="173" customWidth="1"/>
    <col min="4" max="16384" width="9.00390625" style="173" customWidth="1"/>
  </cols>
  <sheetData>
    <row r="1" s="173" customFormat="1" ht="18" customHeight="1">
      <c r="A1" s="174" t="s">
        <v>20</v>
      </c>
    </row>
    <row r="2" spans="1:3" s="174" customFormat="1" ht="20.25">
      <c r="A2" s="256" t="s">
        <v>21</v>
      </c>
      <c r="B2" s="256"/>
      <c r="C2" s="256"/>
    </row>
    <row r="3" spans="1:3" s="173" customFormat="1" ht="20.25" customHeight="1">
      <c r="A3" s="174"/>
      <c r="C3" s="179" t="s">
        <v>22</v>
      </c>
    </row>
    <row r="4" spans="1:3" s="173" customFormat="1" ht="24" customHeight="1">
      <c r="A4" s="257" t="s">
        <v>23</v>
      </c>
      <c r="B4" s="258"/>
      <c r="C4" s="258"/>
    </row>
    <row r="5" spans="1:3" s="173" customFormat="1" ht="30" customHeight="1">
      <c r="A5" s="259" t="s">
        <v>24</v>
      </c>
      <c r="B5" s="259" t="s">
        <v>25</v>
      </c>
      <c r="C5" s="259" t="s">
        <v>26</v>
      </c>
    </row>
    <row r="6" spans="1:3" s="173" customFormat="1" ht="19.5" customHeight="1">
      <c r="A6" s="260" t="s">
        <v>27</v>
      </c>
      <c r="B6" s="261">
        <v>14000</v>
      </c>
      <c r="C6" s="262"/>
    </row>
    <row r="7" spans="1:3" s="173" customFormat="1" ht="19.5" customHeight="1">
      <c r="A7" s="263" t="s">
        <v>28</v>
      </c>
      <c r="B7" s="263">
        <f>B8+B78+B79+B83+B84+B85+B86</f>
        <v>110781</v>
      </c>
      <c r="C7" s="263"/>
    </row>
    <row r="8" spans="1:3" s="173" customFormat="1" ht="19.5" customHeight="1">
      <c r="A8" s="264" t="s">
        <v>29</v>
      </c>
      <c r="B8" s="265">
        <f>B9+B16+B57</f>
        <v>97006</v>
      </c>
      <c r="C8" s="264"/>
    </row>
    <row r="9" spans="1:3" s="173" customFormat="1" ht="19.5" customHeight="1">
      <c r="A9" s="264" t="s">
        <v>30</v>
      </c>
      <c r="B9" s="265">
        <f>B10+B11+B12+B13+B14+B15</f>
        <v>1444</v>
      </c>
      <c r="C9" s="261"/>
    </row>
    <row r="10" spans="1:3" s="173" customFormat="1" ht="19.5" customHeight="1">
      <c r="A10" s="134" t="s">
        <v>31</v>
      </c>
      <c r="B10" s="261">
        <v>31</v>
      </c>
      <c r="C10" s="261"/>
    </row>
    <row r="11" spans="1:3" s="173" customFormat="1" ht="19.5" customHeight="1">
      <c r="A11" s="134" t="s">
        <v>32</v>
      </c>
      <c r="B11" s="261">
        <v>201</v>
      </c>
      <c r="C11" s="261"/>
    </row>
    <row r="12" spans="1:3" s="173" customFormat="1" ht="19.5" customHeight="1">
      <c r="A12" s="134" t="s">
        <v>33</v>
      </c>
      <c r="B12" s="261">
        <v>218</v>
      </c>
      <c r="C12" s="261"/>
    </row>
    <row r="13" spans="1:3" s="173" customFormat="1" ht="19.5" customHeight="1">
      <c r="A13" s="134" t="s">
        <v>34</v>
      </c>
      <c r="B13" s="261"/>
      <c r="C13" s="261"/>
    </row>
    <row r="14" spans="1:3" s="173" customFormat="1" ht="19.5" customHeight="1">
      <c r="A14" s="134" t="s">
        <v>35</v>
      </c>
      <c r="B14" s="261">
        <v>994</v>
      </c>
      <c r="C14" s="261"/>
    </row>
    <row r="15" spans="1:3" s="173" customFormat="1" ht="19.5" customHeight="1">
      <c r="A15" s="134" t="s">
        <v>36</v>
      </c>
      <c r="B15" s="261"/>
      <c r="C15" s="261"/>
    </row>
    <row r="16" spans="1:3" s="173" customFormat="1" ht="19.5" customHeight="1">
      <c r="A16" s="134" t="s">
        <v>37</v>
      </c>
      <c r="B16" s="134">
        <f>SUM(B17:B56)</f>
        <v>89649</v>
      </c>
      <c r="C16" s="261"/>
    </row>
    <row r="17" spans="1:3" s="173" customFormat="1" ht="19.5" customHeight="1">
      <c r="A17" s="134" t="s">
        <v>38</v>
      </c>
      <c r="B17" s="261">
        <v>1379</v>
      </c>
      <c r="C17" s="261"/>
    </row>
    <row r="18" spans="1:3" s="173" customFormat="1" ht="19.5" customHeight="1">
      <c r="A18" s="222" t="s">
        <v>39</v>
      </c>
      <c r="B18" s="261">
        <v>40301</v>
      </c>
      <c r="C18" s="261"/>
    </row>
    <row r="19" spans="1:3" s="173" customFormat="1" ht="19.5" customHeight="1">
      <c r="A19" s="177" t="s">
        <v>40</v>
      </c>
      <c r="B19" s="261">
        <v>2746</v>
      </c>
      <c r="C19" s="261"/>
    </row>
    <row r="20" spans="1:3" s="173" customFormat="1" ht="19.5" customHeight="1">
      <c r="A20" s="177" t="s">
        <v>41</v>
      </c>
      <c r="B20" s="261">
        <v>-463</v>
      </c>
      <c r="C20" s="261"/>
    </row>
    <row r="21" spans="1:3" s="173" customFormat="1" ht="19.5" customHeight="1">
      <c r="A21" s="177" t="s">
        <v>42</v>
      </c>
      <c r="B21" s="261"/>
      <c r="C21" s="261"/>
    </row>
    <row r="22" spans="1:3" s="173" customFormat="1" ht="19.5" customHeight="1">
      <c r="A22" s="177" t="s">
        <v>43</v>
      </c>
      <c r="B22" s="261"/>
      <c r="C22" s="261"/>
    </row>
    <row r="23" spans="1:3" s="173" customFormat="1" ht="19.5" customHeight="1">
      <c r="A23" s="177" t="s">
        <v>44</v>
      </c>
      <c r="B23" s="261"/>
      <c r="C23" s="261"/>
    </row>
    <row r="24" spans="1:3" s="173" customFormat="1" ht="19.5" customHeight="1">
      <c r="A24" s="177" t="s">
        <v>45</v>
      </c>
      <c r="B24" s="261"/>
      <c r="C24" s="261"/>
    </row>
    <row r="25" spans="1:3" s="173" customFormat="1" ht="19.5" customHeight="1">
      <c r="A25" s="177" t="s">
        <v>46</v>
      </c>
      <c r="B25" s="261"/>
      <c r="C25" s="261"/>
    </row>
    <row r="26" spans="1:3" s="173" customFormat="1" ht="19.5" customHeight="1">
      <c r="A26" s="177" t="s">
        <v>47</v>
      </c>
      <c r="B26" s="261"/>
      <c r="C26" s="261"/>
    </row>
    <row r="27" spans="1:3" s="173" customFormat="1" ht="19.5" customHeight="1">
      <c r="A27" s="222" t="s">
        <v>48</v>
      </c>
      <c r="B27" s="261"/>
      <c r="C27" s="261"/>
    </row>
    <row r="28" spans="1:3" s="173" customFormat="1" ht="19.5" customHeight="1">
      <c r="A28" s="177" t="s">
        <v>49</v>
      </c>
      <c r="B28" s="261"/>
      <c r="C28" s="266"/>
    </row>
    <row r="29" spans="1:3" s="173" customFormat="1" ht="19.5" customHeight="1">
      <c r="A29" s="177" t="s">
        <v>50</v>
      </c>
      <c r="B29" s="261"/>
      <c r="C29" s="261"/>
    </row>
    <row r="30" spans="1:3" s="173" customFormat="1" ht="19.5" customHeight="1">
      <c r="A30" s="177" t="s">
        <v>51</v>
      </c>
      <c r="B30" s="261">
        <v>5133</v>
      </c>
      <c r="C30" s="261"/>
    </row>
    <row r="31" spans="1:3" s="173" customFormat="1" ht="19.5" customHeight="1">
      <c r="A31" s="177" t="s">
        <v>52</v>
      </c>
      <c r="B31" s="261">
        <v>7628</v>
      </c>
      <c r="C31" s="261"/>
    </row>
    <row r="32" spans="1:3" s="173" customFormat="1" ht="19.5" customHeight="1">
      <c r="A32" s="177" t="s">
        <v>53</v>
      </c>
      <c r="B32" s="261">
        <v>862</v>
      </c>
      <c r="C32" s="261"/>
    </row>
    <row r="33" spans="1:3" s="173" customFormat="1" ht="19.5" customHeight="1">
      <c r="A33" s="177" t="s">
        <v>54</v>
      </c>
      <c r="B33" s="261"/>
      <c r="C33" s="261"/>
    </row>
    <row r="34" spans="1:3" s="173" customFormat="1" ht="19.5" customHeight="1">
      <c r="A34" s="177" t="s">
        <v>55</v>
      </c>
      <c r="B34" s="261"/>
      <c r="C34" s="261"/>
    </row>
    <row r="35" spans="1:3" s="173" customFormat="1" ht="19.5" customHeight="1">
      <c r="A35" s="177" t="s">
        <v>56</v>
      </c>
      <c r="B35" s="261">
        <v>8431</v>
      </c>
      <c r="C35" s="261"/>
    </row>
    <row r="36" spans="1:3" s="173" customFormat="1" ht="19.5" customHeight="1">
      <c r="A36" s="267" t="s">
        <v>57</v>
      </c>
      <c r="B36" s="261"/>
      <c r="C36" s="261"/>
    </row>
    <row r="37" spans="1:3" s="173" customFormat="1" ht="19.5" customHeight="1">
      <c r="A37" s="267" t="s">
        <v>58</v>
      </c>
      <c r="B37" s="261"/>
      <c r="C37" s="261"/>
    </row>
    <row r="38" spans="1:3" s="173" customFormat="1" ht="19.5" customHeight="1">
      <c r="A38" s="267" t="s">
        <v>59</v>
      </c>
      <c r="B38" s="261"/>
      <c r="C38" s="261"/>
    </row>
    <row r="39" spans="1:3" s="173" customFormat="1" ht="19.5" customHeight="1">
      <c r="A39" s="267" t="s">
        <v>60</v>
      </c>
      <c r="B39" s="261">
        <v>565</v>
      </c>
      <c r="C39" s="261"/>
    </row>
    <row r="40" spans="1:3" s="173" customFormat="1" ht="19.5" customHeight="1">
      <c r="A40" s="267" t="s">
        <v>61</v>
      </c>
      <c r="B40" s="261">
        <v>3126</v>
      </c>
      <c r="C40" s="261"/>
    </row>
    <row r="41" spans="1:3" s="173" customFormat="1" ht="19.5" customHeight="1">
      <c r="A41" s="267" t="s">
        <v>62</v>
      </c>
      <c r="B41" s="261"/>
      <c r="C41" s="261"/>
    </row>
    <row r="42" spans="1:3" s="173" customFormat="1" ht="19.5" customHeight="1">
      <c r="A42" s="267" t="s">
        <v>63</v>
      </c>
      <c r="B42" s="261">
        <v>129</v>
      </c>
      <c r="C42" s="261"/>
    </row>
    <row r="43" spans="1:3" s="173" customFormat="1" ht="19.5" customHeight="1">
      <c r="A43" s="267" t="s">
        <v>64</v>
      </c>
      <c r="B43" s="261">
        <v>6371</v>
      </c>
      <c r="C43" s="261"/>
    </row>
    <row r="44" spans="1:3" s="173" customFormat="1" ht="19.5" customHeight="1">
      <c r="A44" s="267" t="s">
        <v>65</v>
      </c>
      <c r="B44" s="261">
        <v>4867</v>
      </c>
      <c r="C44" s="261"/>
    </row>
    <row r="45" spans="1:3" s="173" customFormat="1" ht="19.5" customHeight="1">
      <c r="A45" s="267" t="s">
        <v>66</v>
      </c>
      <c r="B45" s="261">
        <v>149</v>
      </c>
      <c r="C45" s="261"/>
    </row>
    <row r="46" spans="1:3" s="173" customFormat="1" ht="19.5" customHeight="1">
      <c r="A46" s="267" t="s">
        <v>67</v>
      </c>
      <c r="B46" s="261"/>
      <c r="C46" s="261"/>
    </row>
    <row r="47" spans="1:3" s="173" customFormat="1" ht="19.5" customHeight="1">
      <c r="A47" s="267" t="s">
        <v>68</v>
      </c>
      <c r="B47" s="261">
        <v>8195</v>
      </c>
      <c r="C47" s="261"/>
    </row>
    <row r="48" spans="1:3" s="173" customFormat="1" ht="19.5" customHeight="1">
      <c r="A48" s="267" t="s">
        <v>69</v>
      </c>
      <c r="B48" s="261">
        <v>212</v>
      </c>
      <c r="C48" s="261"/>
    </row>
    <row r="49" spans="1:3" s="173" customFormat="1" ht="19.5" customHeight="1">
      <c r="A49" s="267" t="s">
        <v>70</v>
      </c>
      <c r="B49" s="261"/>
      <c r="C49" s="261"/>
    </row>
    <row r="50" spans="1:3" s="173" customFormat="1" ht="19.5" customHeight="1">
      <c r="A50" s="267" t="s">
        <v>71</v>
      </c>
      <c r="B50" s="261"/>
      <c r="C50" s="261"/>
    </row>
    <row r="51" spans="1:3" s="173" customFormat="1" ht="19.5" customHeight="1">
      <c r="A51" s="267" t="s">
        <v>72</v>
      </c>
      <c r="B51" s="261"/>
      <c r="C51" s="261"/>
    </row>
    <row r="52" spans="1:3" s="173" customFormat="1" ht="19.5" customHeight="1">
      <c r="A52" s="267" t="s">
        <v>73</v>
      </c>
      <c r="B52" s="261"/>
      <c r="C52" s="261"/>
    </row>
    <row r="53" spans="1:3" s="173" customFormat="1" ht="19.5" customHeight="1">
      <c r="A53" s="267" t="s">
        <v>74</v>
      </c>
      <c r="B53" s="261"/>
      <c r="C53" s="261"/>
    </row>
    <row r="54" spans="1:3" s="173" customFormat="1" ht="19.5" customHeight="1">
      <c r="A54" s="267" t="s">
        <v>75</v>
      </c>
      <c r="B54" s="261"/>
      <c r="C54" s="261"/>
    </row>
    <row r="55" spans="1:3" s="173" customFormat="1" ht="19.5" customHeight="1">
      <c r="A55" s="267" t="s">
        <v>76</v>
      </c>
      <c r="B55" s="261"/>
      <c r="C55" s="261"/>
    </row>
    <row r="56" spans="1:3" s="173" customFormat="1" ht="19.5" customHeight="1">
      <c r="A56" s="177" t="s">
        <v>77</v>
      </c>
      <c r="B56" s="261">
        <v>18</v>
      </c>
      <c r="C56" s="261"/>
    </row>
    <row r="57" spans="1:3" s="173" customFormat="1" ht="19.5" customHeight="1">
      <c r="A57" s="177" t="s">
        <v>78</v>
      </c>
      <c r="B57" s="268">
        <f>SUM(B58:B77)</f>
        <v>5913</v>
      </c>
      <c r="C57" s="261"/>
    </row>
    <row r="58" spans="1:3" s="173" customFormat="1" ht="19.5" customHeight="1">
      <c r="A58" s="177" t="s">
        <v>79</v>
      </c>
      <c r="B58" s="261">
        <v>15</v>
      </c>
      <c r="C58" s="261"/>
    </row>
    <row r="59" spans="1:3" s="173" customFormat="1" ht="19.5" customHeight="1">
      <c r="A59" s="177" t="s">
        <v>80</v>
      </c>
      <c r="B59" s="261"/>
      <c r="C59" s="261"/>
    </row>
    <row r="60" spans="1:3" s="173" customFormat="1" ht="19.5" customHeight="1">
      <c r="A60" s="177" t="s">
        <v>81</v>
      </c>
      <c r="B60" s="261"/>
      <c r="C60" s="261"/>
    </row>
    <row r="61" spans="1:3" s="173" customFormat="1" ht="19.5" customHeight="1">
      <c r="A61" s="177" t="s">
        <v>82</v>
      </c>
      <c r="B61" s="261">
        <v>20</v>
      </c>
      <c r="C61" s="261"/>
    </row>
    <row r="62" spans="1:3" s="173" customFormat="1" ht="19.5" customHeight="1">
      <c r="A62" s="177" t="s">
        <v>83</v>
      </c>
      <c r="B62" s="261"/>
      <c r="C62" s="261"/>
    </row>
    <row r="63" spans="1:3" s="173" customFormat="1" ht="19.5" customHeight="1">
      <c r="A63" s="177" t="s">
        <v>84</v>
      </c>
      <c r="B63" s="261"/>
      <c r="C63" s="261"/>
    </row>
    <row r="64" spans="1:3" s="173" customFormat="1" ht="19.5" customHeight="1">
      <c r="A64" s="177" t="s">
        <v>85</v>
      </c>
      <c r="B64" s="261">
        <v>88</v>
      </c>
      <c r="C64" s="261"/>
    </row>
    <row r="65" spans="1:3" s="173" customFormat="1" ht="19.5" customHeight="1">
      <c r="A65" s="177" t="s">
        <v>86</v>
      </c>
      <c r="B65" s="261"/>
      <c r="C65" s="269"/>
    </row>
    <row r="66" spans="1:3" s="175" customFormat="1" ht="19.5" customHeight="1">
      <c r="A66" s="177" t="s">
        <v>87</v>
      </c>
      <c r="B66" s="270"/>
      <c r="C66" s="269"/>
    </row>
    <row r="67" spans="1:3" s="173" customFormat="1" ht="19.5" customHeight="1">
      <c r="A67" s="177" t="s">
        <v>88</v>
      </c>
      <c r="B67" s="261"/>
      <c r="C67" s="261"/>
    </row>
    <row r="68" spans="1:3" s="173" customFormat="1" ht="19.5" customHeight="1">
      <c r="A68" s="177" t="s">
        <v>89</v>
      </c>
      <c r="B68" s="261"/>
      <c r="C68" s="261"/>
    </row>
    <row r="69" spans="1:3" s="173" customFormat="1" ht="19.5" customHeight="1">
      <c r="A69" s="177" t="s">
        <v>90</v>
      </c>
      <c r="B69" s="261">
        <v>4209</v>
      </c>
      <c r="C69" s="261"/>
    </row>
    <row r="70" spans="1:3" s="173" customFormat="1" ht="19.5" customHeight="1">
      <c r="A70" s="177" t="s">
        <v>91</v>
      </c>
      <c r="B70" s="261"/>
      <c r="C70" s="261"/>
    </row>
    <row r="71" spans="1:3" s="173" customFormat="1" ht="19.5" customHeight="1">
      <c r="A71" s="177" t="s">
        <v>92</v>
      </c>
      <c r="B71" s="261"/>
      <c r="C71" s="261"/>
    </row>
    <row r="72" spans="1:3" s="173" customFormat="1" ht="19.5" customHeight="1">
      <c r="A72" s="177" t="s">
        <v>93</v>
      </c>
      <c r="B72" s="261"/>
      <c r="C72" s="261"/>
    </row>
    <row r="73" spans="1:3" s="173" customFormat="1" ht="19.5" customHeight="1">
      <c r="A73" s="177" t="s">
        <v>94</v>
      </c>
      <c r="B73" s="261"/>
      <c r="C73" s="261"/>
    </row>
    <row r="74" spans="1:3" s="173" customFormat="1" ht="19.5" customHeight="1">
      <c r="A74" s="177" t="s">
        <v>95</v>
      </c>
      <c r="B74" s="261">
        <v>1572</v>
      </c>
      <c r="C74" s="261"/>
    </row>
    <row r="75" spans="1:3" s="173" customFormat="1" ht="19.5" customHeight="1">
      <c r="A75" s="177" t="s">
        <v>96</v>
      </c>
      <c r="B75" s="261"/>
      <c r="C75" s="261"/>
    </row>
    <row r="76" spans="1:3" s="173" customFormat="1" ht="19.5" customHeight="1">
      <c r="A76" s="177" t="s">
        <v>97</v>
      </c>
      <c r="B76" s="261"/>
      <c r="C76" s="261"/>
    </row>
    <row r="77" spans="1:3" s="173" customFormat="1" ht="19.5" customHeight="1">
      <c r="A77" s="266" t="s">
        <v>98</v>
      </c>
      <c r="B77" s="261">
        <v>9</v>
      </c>
      <c r="C77" s="261"/>
    </row>
    <row r="78" spans="1:3" s="173" customFormat="1" ht="19.5" customHeight="1">
      <c r="A78" s="134" t="s">
        <v>99</v>
      </c>
      <c r="B78" s="271">
        <v>746</v>
      </c>
      <c r="C78" s="271"/>
    </row>
    <row r="79" spans="1:3" s="173" customFormat="1" ht="19.5" customHeight="1">
      <c r="A79" s="134" t="s">
        <v>100</v>
      </c>
      <c r="B79" s="272">
        <f>SUM(B80:B82)</f>
        <v>0</v>
      </c>
      <c r="C79" s="271"/>
    </row>
    <row r="80" spans="1:3" s="173" customFormat="1" ht="19.5" customHeight="1">
      <c r="A80" s="134" t="s">
        <v>101</v>
      </c>
      <c r="B80" s="271"/>
      <c r="C80" s="271"/>
    </row>
    <row r="81" spans="1:3" s="173" customFormat="1" ht="19.5" customHeight="1">
      <c r="A81" s="134" t="s">
        <v>102</v>
      </c>
      <c r="B81" s="271"/>
      <c r="C81" s="271"/>
    </row>
    <row r="82" spans="1:3" s="173" customFormat="1" ht="19.5" customHeight="1">
      <c r="A82" s="134" t="s">
        <v>103</v>
      </c>
      <c r="B82" s="271"/>
      <c r="C82" s="271"/>
    </row>
    <row r="83" spans="1:3" s="173" customFormat="1" ht="19.5" customHeight="1">
      <c r="A83" s="273" t="s">
        <v>104</v>
      </c>
      <c r="B83" s="271"/>
      <c r="C83" s="271"/>
    </row>
    <row r="84" spans="1:3" s="173" customFormat="1" ht="19.5" customHeight="1">
      <c r="A84" s="134" t="s">
        <v>105</v>
      </c>
      <c r="B84" s="271">
        <v>7470</v>
      </c>
      <c r="C84" s="271"/>
    </row>
    <row r="85" spans="1:3" s="173" customFormat="1" ht="19.5" customHeight="1">
      <c r="A85" s="134" t="s">
        <v>106</v>
      </c>
      <c r="B85" s="271"/>
      <c r="C85" s="271"/>
    </row>
    <row r="86" spans="1:3" s="173" customFormat="1" ht="18.75" customHeight="1">
      <c r="A86" s="274" t="s">
        <v>107</v>
      </c>
      <c r="B86" s="275">
        <v>5559</v>
      </c>
      <c r="C86" s="271"/>
    </row>
    <row r="87" spans="1:3" s="173" customFormat="1" ht="14.25">
      <c r="A87" s="276" t="s">
        <v>108</v>
      </c>
      <c r="B87" s="277">
        <f>B6+B7</f>
        <v>124781</v>
      </c>
      <c r="C87" s="272"/>
    </row>
    <row r="89" s="173" customFormat="1" ht="14.25">
      <c r="C89" s="198"/>
    </row>
  </sheetData>
  <sheetProtection/>
  <mergeCells count="2">
    <mergeCell ref="A2:C2"/>
    <mergeCell ref="A4:B4"/>
  </mergeCells>
  <printOptions/>
  <pageMargins left="0.39" right="0.37" top="0.41" bottom="0.75" header="0.3" footer="0.3"/>
  <pageSetup horizontalDpi="600" verticalDpi="600" orientation="portrait" paperSize="9" scale="80"/>
  <headerFooter scaleWithDoc="0" alignWithMargins="0">
    <oddFooter>&amp;C第 &amp;P 页，共 &amp;N 页</oddFooter>
  </headerFooter>
</worksheet>
</file>

<file path=xl/worksheets/sheet20.xml><?xml version="1.0" encoding="utf-8"?>
<worksheet xmlns="http://schemas.openxmlformats.org/spreadsheetml/2006/main" xmlns:r="http://schemas.openxmlformats.org/officeDocument/2006/relationships">
  <dimension ref="A1:C6"/>
  <sheetViews>
    <sheetView workbookViewId="0" topLeftCell="A1">
      <selection activeCell="B6" sqref="B6"/>
    </sheetView>
  </sheetViews>
  <sheetFormatPr defaultColWidth="9.00390625" defaultRowHeight="14.25"/>
  <cols>
    <col min="1" max="1" width="33.25390625" style="0" customWidth="1"/>
    <col min="2" max="2" width="31.375" style="0" customWidth="1"/>
    <col min="3" max="3" width="32.875" style="0" customWidth="1"/>
  </cols>
  <sheetData>
    <row r="1" ht="14.25">
      <c r="A1" s="1" t="s">
        <v>1569</v>
      </c>
    </row>
    <row r="2" spans="1:3" ht="36.75" customHeight="1">
      <c r="A2" s="2" t="s">
        <v>1570</v>
      </c>
      <c r="B2" s="2"/>
      <c r="C2" s="2"/>
    </row>
    <row r="3" ht="34.5" customHeight="1">
      <c r="C3" s="3" t="s">
        <v>22</v>
      </c>
    </row>
    <row r="4" spans="1:3" ht="34.5" customHeight="1">
      <c r="A4" s="4" t="s">
        <v>142</v>
      </c>
      <c r="B4" s="4" t="s">
        <v>1566</v>
      </c>
      <c r="C4" s="5" t="s">
        <v>26</v>
      </c>
    </row>
    <row r="5" spans="1:3" ht="27" customHeight="1">
      <c r="A5" s="6" t="s">
        <v>1571</v>
      </c>
      <c r="B5" s="7">
        <v>25360</v>
      </c>
      <c r="C5" s="7"/>
    </row>
    <row r="6" spans="1:3" ht="27" customHeight="1">
      <c r="A6" s="6" t="s">
        <v>1572</v>
      </c>
      <c r="B6" s="7">
        <v>25360</v>
      </c>
      <c r="C6" s="7"/>
    </row>
  </sheetData>
  <sheetProtection/>
  <mergeCells count="1">
    <mergeCell ref="A2:C2"/>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C33"/>
  <sheetViews>
    <sheetView showGridLines="0" showZeros="0" zoomScaleSheetLayoutView="40" workbookViewId="0" topLeftCell="A1">
      <pane ySplit="4" topLeftCell="A5" activePane="bottomLeft" state="frozen"/>
      <selection pane="bottomLeft" activeCell="A30" sqref="A30"/>
    </sheetView>
  </sheetViews>
  <sheetFormatPr defaultColWidth="9.00390625" defaultRowHeight="14.25"/>
  <cols>
    <col min="1" max="1" width="39.00390625" style="157" customWidth="1"/>
    <col min="2" max="2" width="24.25390625" style="157" customWidth="1"/>
    <col min="3" max="3" width="27.875" style="157" customWidth="1"/>
    <col min="4" max="16384" width="9.00390625" style="157" customWidth="1"/>
  </cols>
  <sheetData>
    <row r="1" s="157" customFormat="1" ht="16.5" customHeight="1">
      <c r="A1" s="158" t="s">
        <v>109</v>
      </c>
    </row>
    <row r="2" spans="1:3" s="158" customFormat="1" ht="20.25">
      <c r="A2" s="78" t="s">
        <v>110</v>
      </c>
      <c r="B2" s="78"/>
      <c r="C2" s="78"/>
    </row>
    <row r="3" spans="1:3" s="157" customFormat="1" ht="16.5" customHeight="1">
      <c r="A3" s="158"/>
      <c r="C3" s="52" t="s">
        <v>22</v>
      </c>
    </row>
    <row r="4" spans="1:3" s="157" customFormat="1" ht="31.5" customHeight="1">
      <c r="A4" s="202" t="s">
        <v>24</v>
      </c>
      <c r="B4" s="202" t="s">
        <v>25</v>
      </c>
      <c r="C4" s="202" t="s">
        <v>26</v>
      </c>
    </row>
    <row r="5" spans="1:3" s="157" customFormat="1" ht="18.75" customHeight="1">
      <c r="A5" s="85" t="s">
        <v>111</v>
      </c>
      <c r="B5" s="85">
        <f>SUM(B6:B21)</f>
        <v>8765</v>
      </c>
      <c r="C5" s="210"/>
    </row>
    <row r="6" spans="1:3" s="157" customFormat="1" ht="18.75" customHeight="1">
      <c r="A6" s="85" t="s">
        <v>112</v>
      </c>
      <c r="B6" s="85">
        <v>3439</v>
      </c>
      <c r="C6" s="210"/>
    </row>
    <row r="7" spans="1:3" s="157" customFormat="1" ht="18.75" customHeight="1">
      <c r="A7" s="85" t="s">
        <v>113</v>
      </c>
      <c r="B7" s="85">
        <v>1706</v>
      </c>
      <c r="C7" s="210"/>
    </row>
    <row r="8" spans="1:3" s="157" customFormat="1" ht="18.75" customHeight="1">
      <c r="A8" s="85" t="s">
        <v>114</v>
      </c>
      <c r="B8" s="85"/>
      <c r="C8" s="210"/>
    </row>
    <row r="9" spans="1:3" s="157" customFormat="1" ht="18.75" customHeight="1">
      <c r="A9" s="85" t="s">
        <v>115</v>
      </c>
      <c r="B9" s="85">
        <v>468</v>
      </c>
      <c r="C9" s="210"/>
    </row>
    <row r="10" spans="1:3" s="157" customFormat="1" ht="18.75" customHeight="1">
      <c r="A10" s="85" t="s">
        <v>116</v>
      </c>
      <c r="B10" s="85">
        <v>990</v>
      </c>
      <c r="C10" s="210"/>
    </row>
    <row r="11" spans="1:3" s="157" customFormat="1" ht="18.75" customHeight="1">
      <c r="A11" s="85" t="s">
        <v>117</v>
      </c>
      <c r="B11" s="85">
        <v>435</v>
      </c>
      <c r="C11" s="210"/>
    </row>
    <row r="12" spans="1:3" s="157" customFormat="1" ht="18.75" customHeight="1">
      <c r="A12" s="85" t="s">
        <v>118</v>
      </c>
      <c r="B12" s="85">
        <v>245</v>
      </c>
      <c r="C12" s="210"/>
    </row>
    <row r="13" spans="1:3" s="157" customFormat="1" ht="18.75" customHeight="1">
      <c r="A13" s="85" t="s">
        <v>119</v>
      </c>
      <c r="B13" s="85">
        <v>126</v>
      </c>
      <c r="C13" s="210"/>
    </row>
    <row r="14" spans="1:3" s="157" customFormat="1" ht="18.75" customHeight="1">
      <c r="A14" s="253" t="s">
        <v>120</v>
      </c>
      <c r="B14" s="253">
        <v>165</v>
      </c>
      <c r="C14" s="210"/>
    </row>
    <row r="15" spans="1:3" s="157" customFormat="1" ht="18.75" customHeight="1">
      <c r="A15" s="253" t="s">
        <v>121</v>
      </c>
      <c r="B15" s="253">
        <v>253</v>
      </c>
      <c r="C15" s="210"/>
    </row>
    <row r="16" spans="1:3" s="157" customFormat="1" ht="18.75" customHeight="1">
      <c r="A16" s="253" t="s">
        <v>122</v>
      </c>
      <c r="B16" s="253">
        <v>233</v>
      </c>
      <c r="C16" s="210"/>
    </row>
    <row r="17" spans="1:3" s="157" customFormat="1" ht="18.75" customHeight="1">
      <c r="A17" s="253" t="s">
        <v>123</v>
      </c>
      <c r="B17" s="253">
        <v>349</v>
      </c>
      <c r="C17" s="210"/>
    </row>
    <row r="18" spans="1:3" s="157" customFormat="1" ht="18.75" customHeight="1">
      <c r="A18" s="253" t="s">
        <v>124</v>
      </c>
      <c r="B18" s="253">
        <v>282</v>
      </c>
      <c r="C18" s="210"/>
    </row>
    <row r="19" spans="1:3" s="157" customFormat="1" ht="18.75" customHeight="1">
      <c r="A19" s="253" t="s">
        <v>125</v>
      </c>
      <c r="B19" s="253">
        <v>53</v>
      </c>
      <c r="C19" s="210"/>
    </row>
    <row r="20" spans="1:3" s="157" customFormat="1" ht="18.75" customHeight="1">
      <c r="A20" s="253" t="s">
        <v>126</v>
      </c>
      <c r="B20" s="253">
        <v>21</v>
      </c>
      <c r="C20" s="210"/>
    </row>
    <row r="21" spans="1:3" s="157" customFormat="1" ht="18.75" customHeight="1">
      <c r="A21" s="253" t="s">
        <v>127</v>
      </c>
      <c r="B21" s="253"/>
      <c r="C21" s="210"/>
    </row>
    <row r="22" spans="1:3" s="157" customFormat="1" ht="18.75" customHeight="1">
      <c r="A22" s="253" t="s">
        <v>128</v>
      </c>
      <c r="B22" s="253">
        <f>SUM(B23:B30)</f>
        <v>5235</v>
      </c>
      <c r="C22" s="210"/>
    </row>
    <row r="23" spans="1:3" s="157" customFormat="1" ht="18.75" customHeight="1">
      <c r="A23" s="253" t="s">
        <v>129</v>
      </c>
      <c r="B23" s="253">
        <v>942</v>
      </c>
      <c r="C23" s="210"/>
    </row>
    <row r="24" spans="1:3" s="157" customFormat="1" ht="18.75" customHeight="1">
      <c r="A24" s="253" t="s">
        <v>130</v>
      </c>
      <c r="B24" s="253">
        <v>295</v>
      </c>
      <c r="C24" s="210"/>
    </row>
    <row r="25" spans="1:3" s="157" customFormat="1" ht="18.75" customHeight="1">
      <c r="A25" s="253" t="s">
        <v>131</v>
      </c>
      <c r="B25" s="253">
        <v>553</v>
      </c>
      <c r="C25" s="210"/>
    </row>
    <row r="26" spans="1:3" s="157" customFormat="1" ht="18.75" customHeight="1">
      <c r="A26" s="253" t="s">
        <v>132</v>
      </c>
      <c r="B26" s="253"/>
      <c r="C26" s="210"/>
    </row>
    <row r="27" spans="1:3" s="157" customFormat="1" ht="18.75" customHeight="1">
      <c r="A27" s="253" t="s">
        <v>133</v>
      </c>
      <c r="B27" s="253">
        <v>3195</v>
      </c>
      <c r="C27" s="210"/>
    </row>
    <row r="28" spans="1:3" s="157" customFormat="1" ht="18.75" customHeight="1">
      <c r="A28" s="253" t="s">
        <v>134</v>
      </c>
      <c r="B28" s="253">
        <v>210</v>
      </c>
      <c r="C28" s="210"/>
    </row>
    <row r="29" spans="1:3" s="252" customFormat="1" ht="18.75" customHeight="1">
      <c r="A29" s="253" t="s">
        <v>135</v>
      </c>
      <c r="B29" s="253">
        <v>40</v>
      </c>
      <c r="C29" s="210"/>
    </row>
    <row r="30" spans="1:3" s="252" customFormat="1" ht="18.75" customHeight="1">
      <c r="A30" s="253" t="s">
        <v>136</v>
      </c>
      <c r="B30" s="253"/>
      <c r="C30" s="210"/>
    </row>
    <row r="31" spans="1:3" s="252" customFormat="1" ht="18.75" customHeight="1">
      <c r="A31" s="253" t="s">
        <v>137</v>
      </c>
      <c r="B31" s="253"/>
      <c r="C31" s="210"/>
    </row>
    <row r="32" spans="1:3" s="157" customFormat="1" ht="18.75" customHeight="1">
      <c r="A32" s="253" t="s">
        <v>137</v>
      </c>
      <c r="B32" s="253"/>
      <c r="C32" s="210"/>
    </row>
    <row r="33" spans="1:3" s="157" customFormat="1" ht="18.75" customHeight="1">
      <c r="A33" s="254" t="s">
        <v>138</v>
      </c>
      <c r="B33" s="255">
        <f>B5+B22</f>
        <v>14000</v>
      </c>
      <c r="C33" s="210"/>
    </row>
  </sheetData>
  <sheetProtection/>
  <mergeCells count="1">
    <mergeCell ref="A2:C2"/>
  </mergeCells>
  <printOptions horizontalCentered="1"/>
  <pageMargins left="0.47" right="0.47" top="0.39" bottom="0.39" header="0" footer="0"/>
  <pageSetup horizontalDpi="600" verticalDpi="600" orientation="landscape" paperSize="9" scale="80"/>
  <legacyDrawing r:id="rId2"/>
</worksheet>
</file>

<file path=xl/worksheets/sheet4.xml><?xml version="1.0" encoding="utf-8"?>
<worksheet xmlns="http://schemas.openxmlformats.org/spreadsheetml/2006/main" xmlns:r="http://schemas.openxmlformats.org/officeDocument/2006/relationships">
  <dimension ref="A1:C34"/>
  <sheetViews>
    <sheetView showGridLines="0" showZeros="0" zoomScaleSheetLayoutView="100" workbookViewId="0" topLeftCell="A1">
      <selection activeCell="A2" sqref="A2:C2"/>
    </sheetView>
  </sheetViews>
  <sheetFormatPr defaultColWidth="9.00390625" defaultRowHeight="14.25"/>
  <cols>
    <col min="1" max="1" width="56.375" style="157" customWidth="1"/>
    <col min="2" max="3" width="25.375" style="157" customWidth="1"/>
    <col min="4" max="16384" width="9.00390625" style="157" customWidth="1"/>
  </cols>
  <sheetData>
    <row r="1" s="157" customFormat="1" ht="14.25">
      <c r="A1" s="158" t="s">
        <v>139</v>
      </c>
    </row>
    <row r="2" spans="1:3" s="157" customFormat="1" ht="21" customHeight="1">
      <c r="A2" s="78" t="s">
        <v>140</v>
      </c>
      <c r="B2" s="78"/>
      <c r="C2" s="240"/>
    </row>
    <row r="3" spans="1:3" s="157" customFormat="1" ht="20.25" customHeight="1">
      <c r="A3" s="158"/>
      <c r="C3" s="241" t="s">
        <v>141</v>
      </c>
    </row>
    <row r="4" spans="1:3" s="117" customFormat="1" ht="69.75" customHeight="1">
      <c r="A4" s="202" t="s">
        <v>142</v>
      </c>
      <c r="B4" s="202" t="s">
        <v>143</v>
      </c>
      <c r="C4" s="203" t="s">
        <v>144</v>
      </c>
    </row>
    <row r="5" spans="1:3" s="117" customFormat="1" ht="24" customHeight="1">
      <c r="A5" s="133" t="s">
        <v>145</v>
      </c>
      <c r="B5" s="247">
        <f>SUM(B6:B30)</f>
        <v>124288</v>
      </c>
      <c r="C5" s="203"/>
    </row>
    <row r="6" spans="1:3" s="157" customFormat="1" ht="19.5" customHeight="1">
      <c r="A6" s="85" t="s">
        <v>146</v>
      </c>
      <c r="B6" s="85">
        <v>11473</v>
      </c>
      <c r="C6" s="85"/>
    </row>
    <row r="7" spans="1:3" s="157" customFormat="1" ht="19.5" customHeight="1">
      <c r="A7" s="85" t="s">
        <v>147</v>
      </c>
      <c r="B7" s="85">
        <v>0</v>
      </c>
      <c r="C7" s="85"/>
    </row>
    <row r="8" spans="1:3" s="157" customFormat="1" ht="19.5" customHeight="1">
      <c r="A8" s="85" t="s">
        <v>148</v>
      </c>
      <c r="B8" s="85">
        <v>62</v>
      </c>
      <c r="C8" s="85"/>
    </row>
    <row r="9" spans="1:3" s="157" customFormat="1" ht="19.5" customHeight="1">
      <c r="A9" s="85" t="s">
        <v>149</v>
      </c>
      <c r="B9" s="85">
        <v>3394</v>
      </c>
      <c r="C9" s="85"/>
    </row>
    <row r="10" spans="1:3" s="157" customFormat="1" ht="19.5" customHeight="1">
      <c r="A10" s="85" t="s">
        <v>150</v>
      </c>
      <c r="B10" s="85">
        <v>16865</v>
      </c>
      <c r="C10" s="85"/>
    </row>
    <row r="11" spans="1:3" s="157" customFormat="1" ht="19.5" customHeight="1">
      <c r="A11" s="85" t="s">
        <v>151</v>
      </c>
      <c r="B11" s="85">
        <v>91</v>
      </c>
      <c r="C11" s="85"/>
    </row>
    <row r="12" spans="1:3" s="157" customFormat="1" ht="19.5" customHeight="1">
      <c r="A12" s="85" t="s">
        <v>152</v>
      </c>
      <c r="B12" s="85">
        <v>1470</v>
      </c>
      <c r="C12" s="85"/>
    </row>
    <row r="13" spans="1:3" s="157" customFormat="1" ht="19.5" customHeight="1">
      <c r="A13" s="85" t="s">
        <v>153</v>
      </c>
      <c r="B13" s="85">
        <v>21208</v>
      </c>
      <c r="C13" s="85"/>
    </row>
    <row r="14" spans="1:3" s="157" customFormat="1" ht="19.5" customHeight="1">
      <c r="A14" s="248" t="s">
        <v>154</v>
      </c>
      <c r="B14" s="85">
        <v>14038</v>
      </c>
      <c r="C14" s="85"/>
    </row>
    <row r="15" spans="1:3" s="157" customFormat="1" ht="19.5" customHeight="1">
      <c r="A15" s="85" t="s">
        <v>155</v>
      </c>
      <c r="B15" s="85">
        <v>1858</v>
      </c>
      <c r="C15" s="85"/>
    </row>
    <row r="16" spans="1:3" s="157" customFormat="1" ht="19.5" customHeight="1">
      <c r="A16" s="85" t="s">
        <v>156</v>
      </c>
      <c r="B16" s="85">
        <v>2187</v>
      </c>
      <c r="C16" s="85"/>
    </row>
    <row r="17" spans="1:3" s="157" customFormat="1" ht="19.5" customHeight="1">
      <c r="A17" s="85" t="s">
        <v>157</v>
      </c>
      <c r="B17" s="85">
        <v>28859</v>
      </c>
      <c r="C17" s="85"/>
    </row>
    <row r="18" spans="1:3" s="157" customFormat="1" ht="19.5" customHeight="1">
      <c r="A18" s="85" t="s">
        <v>158</v>
      </c>
      <c r="B18" s="85">
        <v>8547</v>
      </c>
      <c r="C18" s="85"/>
    </row>
    <row r="19" spans="1:3" s="157" customFormat="1" ht="19.5" customHeight="1">
      <c r="A19" s="249" t="s">
        <v>159</v>
      </c>
      <c r="B19" s="85">
        <v>573</v>
      </c>
      <c r="C19" s="85"/>
    </row>
    <row r="20" spans="1:3" s="157" customFormat="1" ht="19.5" customHeight="1">
      <c r="A20" s="249" t="s">
        <v>160</v>
      </c>
      <c r="B20" s="85">
        <v>112</v>
      </c>
      <c r="C20" s="85"/>
    </row>
    <row r="21" spans="1:3" s="157" customFormat="1" ht="19.5" customHeight="1">
      <c r="A21" s="89" t="s">
        <v>161</v>
      </c>
      <c r="B21" s="85">
        <v>0</v>
      </c>
      <c r="C21" s="85"/>
    </row>
    <row r="22" spans="1:3" s="157" customFormat="1" ht="19.5" customHeight="1">
      <c r="A22" s="249" t="s">
        <v>162</v>
      </c>
      <c r="B22" s="85">
        <v>0</v>
      </c>
      <c r="C22" s="85"/>
    </row>
    <row r="23" spans="1:3" s="157" customFormat="1" ht="19.5" customHeight="1">
      <c r="A23" s="250" t="s">
        <v>163</v>
      </c>
      <c r="B23" s="85">
        <v>2172</v>
      </c>
      <c r="C23" s="85"/>
    </row>
    <row r="24" spans="1:3" s="157" customFormat="1" ht="19.5" customHeight="1">
      <c r="A24" s="249" t="s">
        <v>164</v>
      </c>
      <c r="B24" s="85">
        <v>2876</v>
      </c>
      <c r="C24" s="85"/>
    </row>
    <row r="25" spans="1:3" s="157" customFormat="1" ht="19.5" customHeight="1">
      <c r="A25" s="249" t="s">
        <v>165</v>
      </c>
      <c r="B25" s="85">
        <v>231</v>
      </c>
      <c r="C25" s="85"/>
    </row>
    <row r="26" spans="1:3" s="157" customFormat="1" ht="19.5" customHeight="1">
      <c r="A26" s="251" t="s">
        <v>166</v>
      </c>
      <c r="B26" s="85">
        <v>1983</v>
      </c>
      <c r="C26" s="85"/>
    </row>
    <row r="27" spans="1:3" s="157" customFormat="1" ht="19.5" customHeight="1">
      <c r="A27" s="89" t="s">
        <v>167</v>
      </c>
      <c r="B27" s="85">
        <v>2500</v>
      </c>
      <c r="C27" s="85"/>
    </row>
    <row r="28" spans="1:3" s="157" customFormat="1" ht="19.5" customHeight="1">
      <c r="A28" s="249" t="s">
        <v>168</v>
      </c>
      <c r="B28" s="85">
        <v>1151</v>
      </c>
      <c r="C28" s="85"/>
    </row>
    <row r="29" spans="1:3" s="157" customFormat="1" ht="19.5" customHeight="1">
      <c r="A29" s="249" t="s">
        <v>169</v>
      </c>
      <c r="B29" s="85">
        <v>0</v>
      </c>
      <c r="C29" s="85"/>
    </row>
    <row r="30" spans="1:3" s="157" customFormat="1" ht="19.5" customHeight="1">
      <c r="A30" s="85" t="s">
        <v>170</v>
      </c>
      <c r="B30" s="85">
        <v>2638</v>
      </c>
      <c r="C30" s="85"/>
    </row>
    <row r="31" spans="1:3" s="117" customFormat="1" ht="19.5" customHeight="1">
      <c r="A31" s="133" t="s">
        <v>171</v>
      </c>
      <c r="B31" s="133">
        <f>B32+B33</f>
        <v>493</v>
      </c>
      <c r="C31" s="133"/>
    </row>
    <row r="32" spans="1:3" s="157" customFormat="1" ht="19.5" customHeight="1">
      <c r="A32" s="85" t="s">
        <v>172</v>
      </c>
      <c r="B32" s="85">
        <v>311</v>
      </c>
      <c r="C32" s="85"/>
    </row>
    <row r="33" spans="1:3" s="157" customFormat="1" ht="19.5" customHeight="1">
      <c r="A33" s="85" t="s">
        <v>173</v>
      </c>
      <c r="B33" s="85">
        <v>182</v>
      </c>
      <c r="C33" s="85"/>
    </row>
    <row r="34" spans="1:3" s="117" customFormat="1" ht="19.5" customHeight="1">
      <c r="A34" s="133" t="s">
        <v>174</v>
      </c>
      <c r="B34" s="133">
        <f>B31+B5</f>
        <v>124781</v>
      </c>
      <c r="C34" s="133">
        <f>SUM(C6:C33)</f>
        <v>0</v>
      </c>
    </row>
  </sheetData>
  <sheetProtection/>
  <mergeCells count="1">
    <mergeCell ref="A2:C2"/>
  </mergeCells>
  <printOptions horizontalCentered="1"/>
  <pageMargins left="0.47" right="0.47" top="0.28" bottom="0.16" header="0.11999999999999998" footer="0.11999999999999998"/>
  <pageSetup horizontalDpi="600" verticalDpi="600" orientation="landscape" paperSize="9" scale="80"/>
</worksheet>
</file>

<file path=xl/worksheets/sheet5.xml><?xml version="1.0" encoding="utf-8"?>
<worksheet xmlns="http://schemas.openxmlformats.org/spreadsheetml/2006/main" xmlns:r="http://schemas.openxmlformats.org/officeDocument/2006/relationships">
  <dimension ref="A1:H30"/>
  <sheetViews>
    <sheetView showGridLines="0" showZeros="0" zoomScaleSheetLayoutView="100" workbookViewId="0" topLeftCell="A1">
      <pane xSplit="1" ySplit="4" topLeftCell="B5" activePane="bottomRight" state="frozen"/>
      <selection pane="bottomRight" activeCell="B13" sqref="B13"/>
    </sheetView>
  </sheetViews>
  <sheetFormatPr defaultColWidth="9.00390625" defaultRowHeight="14.25"/>
  <cols>
    <col min="1" max="1" width="30.25390625" style="157" customWidth="1"/>
    <col min="2" max="2" width="11.25390625" style="157" customWidth="1"/>
    <col min="3" max="3" width="13.75390625" style="157" customWidth="1"/>
    <col min="4" max="4" width="10.125" style="157" customWidth="1"/>
    <col min="5" max="5" width="14.25390625" style="157" customWidth="1"/>
    <col min="6" max="6" width="15.375" style="157" customWidth="1"/>
    <col min="7" max="7" width="14.75390625" style="157" customWidth="1"/>
    <col min="8" max="8" width="22.50390625" style="157" customWidth="1"/>
    <col min="9" max="16384" width="9.00390625" style="157" customWidth="1"/>
  </cols>
  <sheetData>
    <row r="1" spans="1:3" ht="14.25">
      <c r="A1" s="158" t="s">
        <v>175</v>
      </c>
      <c r="B1" s="158"/>
      <c r="C1" s="158"/>
    </row>
    <row r="2" spans="1:8" ht="21" customHeight="1">
      <c r="A2" s="78" t="s">
        <v>176</v>
      </c>
      <c r="B2" s="78"/>
      <c r="C2" s="78"/>
      <c r="D2" s="78"/>
      <c r="E2" s="78"/>
      <c r="F2" s="78"/>
      <c r="G2" s="78"/>
      <c r="H2" s="240"/>
    </row>
    <row r="3" spans="1:8" ht="20.25" customHeight="1">
      <c r="A3" s="158"/>
      <c r="B3" s="158"/>
      <c r="C3" s="158"/>
      <c r="H3" s="241" t="s">
        <v>141</v>
      </c>
    </row>
    <row r="4" spans="1:8" s="239" customFormat="1" ht="69.75" customHeight="1">
      <c r="A4" s="162" t="s">
        <v>142</v>
      </c>
      <c r="B4" s="162" t="s">
        <v>177</v>
      </c>
      <c r="C4" s="162" t="s">
        <v>178</v>
      </c>
      <c r="D4" s="162" t="s">
        <v>179</v>
      </c>
      <c r="E4" s="162" t="s">
        <v>178</v>
      </c>
      <c r="F4" s="162" t="s">
        <v>180</v>
      </c>
      <c r="G4" s="162" t="s">
        <v>181</v>
      </c>
      <c r="H4" s="162" t="s">
        <v>26</v>
      </c>
    </row>
    <row r="5" spans="1:8" ht="19.5" customHeight="1">
      <c r="A5" s="62" t="s">
        <v>182</v>
      </c>
      <c r="B5" s="62">
        <v>11310</v>
      </c>
      <c r="C5" s="62">
        <v>10976</v>
      </c>
      <c r="D5" s="242">
        <v>11473</v>
      </c>
      <c r="E5" s="242">
        <v>11443</v>
      </c>
      <c r="F5" s="62"/>
      <c r="G5" s="243">
        <f>D5/B5*100</f>
        <v>101.44120247568524</v>
      </c>
      <c r="H5" s="62"/>
    </row>
    <row r="6" spans="1:8" ht="19.5" customHeight="1">
      <c r="A6" s="62" t="s">
        <v>183</v>
      </c>
      <c r="B6" s="62">
        <v>0</v>
      </c>
      <c r="C6" s="62"/>
      <c r="D6" s="242"/>
      <c r="E6" s="242"/>
      <c r="F6" s="62"/>
      <c r="G6" s="243"/>
      <c r="H6" s="62"/>
    </row>
    <row r="7" spans="1:8" ht="19.5" customHeight="1">
      <c r="A7" s="62" t="s">
        <v>184</v>
      </c>
      <c r="B7" s="62">
        <v>62</v>
      </c>
      <c r="C7" s="62">
        <v>62</v>
      </c>
      <c r="D7" s="242">
        <v>62</v>
      </c>
      <c r="E7" s="242">
        <v>62</v>
      </c>
      <c r="F7" s="62"/>
      <c r="G7" s="243">
        <f aca="true" t="shared" si="0" ref="G6:G30">D7/B7*100</f>
        <v>100</v>
      </c>
      <c r="H7" s="62"/>
    </row>
    <row r="8" spans="1:8" ht="19.5" customHeight="1">
      <c r="A8" s="62" t="s">
        <v>185</v>
      </c>
      <c r="B8" s="62">
        <v>3342</v>
      </c>
      <c r="C8" s="62">
        <v>3342</v>
      </c>
      <c r="D8" s="242">
        <v>3394</v>
      </c>
      <c r="E8" s="242">
        <v>3374</v>
      </c>
      <c r="F8" s="62"/>
      <c r="G8" s="243">
        <f t="shared" si="0"/>
        <v>101.55595451825255</v>
      </c>
      <c r="H8" s="62"/>
    </row>
    <row r="9" spans="1:8" ht="19.5" customHeight="1">
      <c r="A9" s="62" t="s">
        <v>186</v>
      </c>
      <c r="B9" s="62">
        <v>16074</v>
      </c>
      <c r="C9" s="62">
        <v>10839</v>
      </c>
      <c r="D9" s="242">
        <v>16865</v>
      </c>
      <c r="E9" s="242">
        <v>11306</v>
      </c>
      <c r="F9" s="62"/>
      <c r="G9" s="243">
        <f t="shared" si="0"/>
        <v>104.92099041931068</v>
      </c>
      <c r="H9" s="62"/>
    </row>
    <row r="10" spans="1:8" ht="19.5" customHeight="1">
      <c r="A10" s="62" t="s">
        <v>187</v>
      </c>
      <c r="B10" s="62">
        <v>110</v>
      </c>
      <c r="C10" s="62">
        <v>110</v>
      </c>
      <c r="D10" s="242">
        <v>91</v>
      </c>
      <c r="E10" s="242">
        <v>91</v>
      </c>
      <c r="F10" s="62"/>
      <c r="G10" s="243">
        <f t="shared" si="0"/>
        <v>82.72727272727273</v>
      </c>
      <c r="H10" s="62"/>
    </row>
    <row r="11" spans="1:8" ht="19.5" customHeight="1">
      <c r="A11" s="62" t="s">
        <v>188</v>
      </c>
      <c r="B11" s="62">
        <v>1322</v>
      </c>
      <c r="C11" s="62">
        <v>1209</v>
      </c>
      <c r="D11" s="242">
        <v>1470</v>
      </c>
      <c r="E11" s="242">
        <v>1382</v>
      </c>
      <c r="F11" s="62"/>
      <c r="G11" s="243">
        <f t="shared" si="0"/>
        <v>111.19515885022693</v>
      </c>
      <c r="H11" s="62"/>
    </row>
    <row r="12" spans="1:8" ht="19.5" customHeight="1">
      <c r="A12" s="62" t="s">
        <v>189</v>
      </c>
      <c r="B12" s="62">
        <v>19683</v>
      </c>
      <c r="C12" s="62">
        <v>19377</v>
      </c>
      <c r="D12" s="242">
        <v>21208</v>
      </c>
      <c r="E12" s="242">
        <v>21194</v>
      </c>
      <c r="F12" s="62"/>
      <c r="G12" s="243">
        <f t="shared" si="0"/>
        <v>107.74780267235687</v>
      </c>
      <c r="H12" s="62"/>
    </row>
    <row r="13" spans="1:8" ht="19.5" customHeight="1">
      <c r="A13" s="62" t="s">
        <v>190</v>
      </c>
      <c r="B13" s="62">
        <v>12724</v>
      </c>
      <c r="C13" s="62">
        <v>12688</v>
      </c>
      <c r="D13" s="242">
        <v>14038</v>
      </c>
      <c r="E13" s="242">
        <v>14038</v>
      </c>
      <c r="F13" s="62"/>
      <c r="G13" s="243">
        <f t="shared" si="0"/>
        <v>110.3269412134549</v>
      </c>
      <c r="H13" s="62"/>
    </row>
    <row r="14" spans="1:8" ht="19.5" customHeight="1">
      <c r="A14" s="62" t="s">
        <v>191</v>
      </c>
      <c r="B14" s="62">
        <v>2579</v>
      </c>
      <c r="C14" s="62">
        <v>1913</v>
      </c>
      <c r="D14" s="242">
        <v>1858</v>
      </c>
      <c r="E14" s="242">
        <v>1858</v>
      </c>
      <c r="F14" s="62"/>
      <c r="G14" s="243">
        <f t="shared" si="0"/>
        <v>72.04342768514928</v>
      </c>
      <c r="H14" s="62"/>
    </row>
    <row r="15" spans="1:8" ht="19.5" customHeight="1">
      <c r="A15" s="62" t="s">
        <v>192</v>
      </c>
      <c r="B15" s="62">
        <v>4507</v>
      </c>
      <c r="C15" s="62">
        <v>3807</v>
      </c>
      <c r="D15" s="242">
        <v>2187</v>
      </c>
      <c r="E15" s="242">
        <v>2187</v>
      </c>
      <c r="F15" s="62"/>
      <c r="G15" s="243">
        <f t="shared" si="0"/>
        <v>48.524517417350786</v>
      </c>
      <c r="H15" s="62"/>
    </row>
    <row r="16" spans="1:8" ht="19.5" customHeight="1">
      <c r="A16" s="62" t="s">
        <v>193</v>
      </c>
      <c r="B16" s="62">
        <v>16128</v>
      </c>
      <c r="C16" s="62">
        <v>8602</v>
      </c>
      <c r="D16" s="242">
        <v>28859</v>
      </c>
      <c r="E16" s="242">
        <v>24630</v>
      </c>
      <c r="F16" s="62"/>
      <c r="G16" s="243">
        <f t="shared" si="0"/>
        <v>178.937251984127</v>
      </c>
      <c r="H16" s="62"/>
    </row>
    <row r="17" spans="1:8" ht="19.5" customHeight="1">
      <c r="A17" s="62" t="s">
        <v>194</v>
      </c>
      <c r="B17" s="62">
        <v>5449</v>
      </c>
      <c r="C17" s="62">
        <v>1537</v>
      </c>
      <c r="D17" s="242">
        <v>8547</v>
      </c>
      <c r="E17" s="242">
        <v>1077</v>
      </c>
      <c r="F17" s="62">
        <v>7470</v>
      </c>
      <c r="G17" s="243">
        <f t="shared" si="0"/>
        <v>156.854468709855</v>
      </c>
      <c r="H17" s="62"/>
    </row>
    <row r="18" spans="1:8" ht="19.5" customHeight="1">
      <c r="A18" s="244" t="s">
        <v>195</v>
      </c>
      <c r="B18" s="62">
        <v>398</v>
      </c>
      <c r="C18" s="62">
        <v>398</v>
      </c>
      <c r="D18" s="242">
        <v>573</v>
      </c>
      <c r="E18" s="242">
        <v>573</v>
      </c>
      <c r="F18" s="62"/>
      <c r="G18" s="243">
        <f t="shared" si="0"/>
        <v>143.96984924623115</v>
      </c>
      <c r="H18" s="62"/>
    </row>
    <row r="19" spans="1:8" ht="19.5" customHeight="1">
      <c r="A19" s="244" t="s">
        <v>196</v>
      </c>
      <c r="B19" s="62">
        <v>266</v>
      </c>
      <c r="C19" s="62">
        <v>101</v>
      </c>
      <c r="D19" s="242">
        <v>112</v>
      </c>
      <c r="E19" s="242">
        <v>112</v>
      </c>
      <c r="F19" s="62"/>
      <c r="G19" s="243">
        <f t="shared" si="0"/>
        <v>42.10526315789473</v>
      </c>
      <c r="H19" s="62"/>
    </row>
    <row r="20" spans="1:8" ht="19.5" customHeight="1">
      <c r="A20" s="63" t="s">
        <v>197</v>
      </c>
      <c r="B20" s="62">
        <v>52</v>
      </c>
      <c r="C20" s="62">
        <v>52</v>
      </c>
      <c r="D20" s="242"/>
      <c r="E20" s="242"/>
      <c r="F20" s="62"/>
      <c r="G20" s="243">
        <f t="shared" si="0"/>
        <v>0</v>
      </c>
      <c r="H20" s="62"/>
    </row>
    <row r="21" spans="1:8" ht="19.5" customHeight="1">
      <c r="A21" s="244" t="s">
        <v>198</v>
      </c>
      <c r="B21" s="62">
        <v>0</v>
      </c>
      <c r="C21" s="62"/>
      <c r="D21" s="242"/>
      <c r="E21" s="242"/>
      <c r="F21" s="62"/>
      <c r="G21" s="243"/>
      <c r="H21" s="62"/>
    </row>
    <row r="22" spans="1:8" ht="19.5" customHeight="1">
      <c r="A22" s="244" t="s">
        <v>199</v>
      </c>
      <c r="B22" s="62">
        <v>2448</v>
      </c>
      <c r="C22" s="62">
        <v>600</v>
      </c>
      <c r="D22" s="242">
        <v>2172</v>
      </c>
      <c r="E22" s="242">
        <v>600</v>
      </c>
      <c r="F22" s="62"/>
      <c r="G22" s="243">
        <f t="shared" si="0"/>
        <v>88.72549019607843</v>
      </c>
      <c r="H22" s="62"/>
    </row>
    <row r="23" spans="1:8" ht="19.5" customHeight="1">
      <c r="A23" s="244" t="s">
        <v>200</v>
      </c>
      <c r="B23" s="62">
        <v>2919</v>
      </c>
      <c r="C23" s="62">
        <v>2919</v>
      </c>
      <c r="D23" s="242">
        <v>2876</v>
      </c>
      <c r="E23" s="242">
        <v>2876</v>
      </c>
      <c r="F23" s="62"/>
      <c r="G23" s="243">
        <f t="shared" si="0"/>
        <v>98.52689277149709</v>
      </c>
      <c r="H23" s="62"/>
    </row>
    <row r="24" spans="1:8" ht="19.5" customHeight="1">
      <c r="A24" s="244" t="s">
        <v>201</v>
      </c>
      <c r="B24" s="62">
        <v>246</v>
      </c>
      <c r="C24" s="62">
        <v>246</v>
      </c>
      <c r="D24" s="242">
        <v>231</v>
      </c>
      <c r="E24" s="242">
        <v>231</v>
      </c>
      <c r="F24" s="62"/>
      <c r="G24" s="243">
        <f t="shared" si="0"/>
        <v>93.90243902439023</v>
      </c>
      <c r="H24" s="62"/>
    </row>
    <row r="25" spans="1:8" ht="19.5" customHeight="1">
      <c r="A25" s="245" t="s">
        <v>202</v>
      </c>
      <c r="B25" s="62">
        <v>1266</v>
      </c>
      <c r="C25" s="62">
        <v>1266</v>
      </c>
      <c r="D25" s="242">
        <v>1983</v>
      </c>
      <c r="E25" s="242">
        <v>1277</v>
      </c>
      <c r="F25" s="62"/>
      <c r="G25" s="243">
        <f t="shared" si="0"/>
        <v>156.6350710900474</v>
      </c>
      <c r="H25" s="62"/>
    </row>
    <row r="26" spans="1:8" ht="19.5" customHeight="1">
      <c r="A26" s="63" t="s">
        <v>203</v>
      </c>
      <c r="B26" s="62">
        <v>2000</v>
      </c>
      <c r="C26" s="62">
        <v>2000</v>
      </c>
      <c r="D26" s="242">
        <v>2500</v>
      </c>
      <c r="E26" s="242">
        <v>2500</v>
      </c>
      <c r="F26" s="62"/>
      <c r="G26" s="243">
        <f t="shared" si="0"/>
        <v>125</v>
      </c>
      <c r="H26" s="62"/>
    </row>
    <row r="27" spans="1:8" ht="19.5" customHeight="1">
      <c r="A27" s="244" t="s">
        <v>204</v>
      </c>
      <c r="B27" s="62">
        <v>1006</v>
      </c>
      <c r="C27" s="62">
        <v>1006</v>
      </c>
      <c r="D27" s="242">
        <v>1151</v>
      </c>
      <c r="E27" s="242">
        <v>1151</v>
      </c>
      <c r="F27" s="62"/>
      <c r="G27" s="243">
        <f t="shared" si="0"/>
        <v>114.41351888667992</v>
      </c>
      <c r="H27" s="62"/>
    </row>
    <row r="28" spans="1:8" ht="19.5" customHeight="1">
      <c r="A28" s="244" t="s">
        <v>205</v>
      </c>
      <c r="B28" s="62">
        <v>0</v>
      </c>
      <c r="C28" s="62"/>
      <c r="D28" s="242"/>
      <c r="E28" s="242"/>
      <c r="F28" s="62"/>
      <c r="G28" s="243"/>
      <c r="H28" s="62"/>
    </row>
    <row r="29" spans="1:8" ht="19.5" customHeight="1">
      <c r="A29" s="62" t="s">
        <v>206</v>
      </c>
      <c r="B29" s="62">
        <v>4107</v>
      </c>
      <c r="C29" s="164">
        <v>3675</v>
      </c>
      <c r="D29" s="242">
        <v>2638</v>
      </c>
      <c r="E29" s="242">
        <v>2638</v>
      </c>
      <c r="F29" s="62"/>
      <c r="G29" s="243">
        <f t="shared" si="0"/>
        <v>64.23179936693451</v>
      </c>
      <c r="H29" s="62"/>
    </row>
    <row r="30" spans="1:8" ht="19.5" customHeight="1">
      <c r="A30" s="246" t="s">
        <v>207</v>
      </c>
      <c r="B30" s="62">
        <f>SUM(B5:B29)</f>
        <v>107998</v>
      </c>
      <c r="C30" s="62">
        <f>SUM(C5:C29)</f>
        <v>86725</v>
      </c>
      <c r="D30" s="62">
        <f>SUM(D5:D29)</f>
        <v>124288</v>
      </c>
      <c r="E30" s="62">
        <f>SUM(E5:E29)</f>
        <v>104600</v>
      </c>
      <c r="F30" s="62">
        <f>SUM(F5:F29)</f>
        <v>7470</v>
      </c>
      <c r="G30" s="243">
        <f t="shared" si="0"/>
        <v>115.0836126594937</v>
      </c>
      <c r="H30" s="62">
        <f>SUM(H5:H29)</f>
        <v>0</v>
      </c>
    </row>
  </sheetData>
  <sheetProtection/>
  <mergeCells count="1">
    <mergeCell ref="A2:H2"/>
  </mergeCells>
  <printOptions horizontalCentered="1"/>
  <pageMargins left="0.47" right="0.47" top="0.28" bottom="0.16" header="0.11999999999999998" footer="0.11999999999999998"/>
  <pageSetup horizontalDpi="600" verticalDpi="600" orientation="landscape" paperSize="9" scale="80"/>
</worksheet>
</file>

<file path=xl/worksheets/sheet6.xml><?xml version="1.0" encoding="utf-8"?>
<worksheet xmlns="http://schemas.openxmlformats.org/spreadsheetml/2006/main" xmlns:r="http://schemas.openxmlformats.org/officeDocument/2006/relationships">
  <dimension ref="A1:E1317"/>
  <sheetViews>
    <sheetView zoomScale="115" zoomScaleNormal="115" zoomScaleSheetLayoutView="100" workbookViewId="0" topLeftCell="A1">
      <pane xSplit="1" ySplit="6" topLeftCell="B7" activePane="bottomRight" state="frozen"/>
      <selection pane="bottomRight" activeCell="A14" sqref="A14"/>
    </sheetView>
  </sheetViews>
  <sheetFormatPr defaultColWidth="9.00390625" defaultRowHeight="14.25"/>
  <cols>
    <col min="1" max="1" width="50.50390625" style="157" customWidth="1"/>
    <col min="2" max="2" width="12.25390625" style="157" customWidth="1"/>
    <col min="3" max="3" width="11.125" style="157" customWidth="1"/>
    <col min="4" max="4" width="12.25390625" style="201" customWidth="1"/>
    <col min="5" max="5" width="17.125" style="157" customWidth="1"/>
    <col min="6" max="6" width="15.25390625" style="157" customWidth="1"/>
    <col min="7" max="7" width="11.875" style="157" customWidth="1"/>
    <col min="8" max="8" width="16.25390625" style="157" customWidth="1"/>
    <col min="9" max="16384" width="9.00390625" style="157" customWidth="1"/>
  </cols>
  <sheetData>
    <row r="1" spans="1:5" s="157" customFormat="1" ht="14.25">
      <c r="A1" s="158" t="s">
        <v>208</v>
      </c>
      <c r="D1" s="201"/>
      <c r="E1" s="159" t="s">
        <v>137</v>
      </c>
    </row>
    <row r="2" spans="1:5" s="157" customFormat="1" ht="20.25">
      <c r="A2" s="78" t="s">
        <v>209</v>
      </c>
      <c r="B2" s="78"/>
      <c r="C2" s="78"/>
      <c r="D2" s="136"/>
      <c r="E2" s="78"/>
    </row>
    <row r="3" spans="4:5" s="157" customFormat="1" ht="14.25">
      <c r="D3" s="201"/>
      <c r="E3" s="159" t="s">
        <v>22</v>
      </c>
    </row>
    <row r="4" spans="1:5" s="157" customFormat="1" ht="28.5">
      <c r="A4" s="202" t="s">
        <v>142</v>
      </c>
      <c r="B4" s="203" t="s">
        <v>210</v>
      </c>
      <c r="C4" s="202" t="s">
        <v>25</v>
      </c>
      <c r="D4" s="204" t="s">
        <v>211</v>
      </c>
      <c r="E4" s="202" t="s">
        <v>26</v>
      </c>
    </row>
    <row r="5" spans="1:5" s="157" customFormat="1" ht="14.25">
      <c r="A5" s="205" t="s">
        <v>212</v>
      </c>
      <c r="B5" s="206">
        <f>B6+B18+B27+B38+B50+B61+B72+B84+B93+B107+B117+B126+B137+B151+B158+B166+B172+B179+B186+B193+B200+B207+B221+B227+B233+B250</f>
        <v>11455</v>
      </c>
      <c r="C5" s="206">
        <f>C6+C18+C27+C38+C50+C61+C72+C84+C93+C107+C117+C126+C137+C151+C158+C166+C172+C179+C186+C193+C200+C207+C221+C227+C233+C250</f>
        <v>11473</v>
      </c>
      <c r="D5" s="207">
        <f>C5/B5*100</f>
        <v>100.15713662156263</v>
      </c>
      <c r="E5" s="205"/>
    </row>
    <row r="6" spans="1:5" s="157" customFormat="1" ht="14.25">
      <c r="A6" s="208" t="s">
        <v>213</v>
      </c>
      <c r="B6" s="205">
        <f>SUM(B7:B17)</f>
        <v>455</v>
      </c>
      <c r="C6" s="205">
        <f>SUM(C7:C17)</f>
        <v>417</v>
      </c>
      <c r="D6" s="207">
        <f aca="true" t="shared" si="0" ref="D5:D7">C6/B6*100</f>
        <v>91.64835164835165</v>
      </c>
      <c r="E6" s="205"/>
    </row>
    <row r="7" spans="1:5" s="157" customFormat="1" ht="14.25">
      <c r="A7" s="209" t="s">
        <v>214</v>
      </c>
      <c r="B7" s="85">
        <v>317</v>
      </c>
      <c r="C7" s="85">
        <v>372</v>
      </c>
      <c r="D7" s="210">
        <f t="shared" si="0"/>
        <v>117.35015772870663</v>
      </c>
      <c r="E7" s="85"/>
    </row>
    <row r="8" spans="1:5" s="157" customFormat="1" ht="14.25">
      <c r="A8" s="209" t="s">
        <v>215</v>
      </c>
      <c r="B8" s="85"/>
      <c r="C8" s="85"/>
      <c r="D8" s="210"/>
      <c r="E8" s="85"/>
    </row>
    <row r="9" spans="1:5" s="157" customFormat="1" ht="14.25">
      <c r="A9" s="211" t="s">
        <v>216</v>
      </c>
      <c r="B9" s="85"/>
      <c r="C9" s="85"/>
      <c r="D9" s="210"/>
      <c r="E9" s="85"/>
    </row>
    <row r="10" spans="1:5" s="157" customFormat="1" ht="14.25">
      <c r="A10" s="211" t="s">
        <v>217</v>
      </c>
      <c r="B10" s="85">
        <v>3</v>
      </c>
      <c r="C10" s="85"/>
      <c r="D10" s="210">
        <f>C10/B10*100</f>
        <v>0</v>
      </c>
      <c r="E10" s="85"/>
    </row>
    <row r="11" spans="1:5" s="157" customFormat="1" ht="14.25">
      <c r="A11" s="211" t="s">
        <v>218</v>
      </c>
      <c r="B11" s="85"/>
      <c r="C11" s="85"/>
      <c r="D11" s="210"/>
      <c r="E11" s="85"/>
    </row>
    <row r="12" spans="1:5" s="157" customFormat="1" ht="14.25">
      <c r="A12" s="85" t="s">
        <v>219</v>
      </c>
      <c r="B12" s="85">
        <v>129</v>
      </c>
      <c r="C12" s="85">
        <v>45</v>
      </c>
      <c r="D12" s="210"/>
      <c r="E12" s="85"/>
    </row>
    <row r="13" spans="1:5" s="157" customFormat="1" ht="14.25">
      <c r="A13" s="85" t="s">
        <v>220</v>
      </c>
      <c r="B13" s="85"/>
      <c r="C13" s="85"/>
      <c r="D13" s="210"/>
      <c r="E13" s="85"/>
    </row>
    <row r="14" spans="1:5" s="157" customFormat="1" ht="14.25">
      <c r="A14" s="85" t="s">
        <v>221</v>
      </c>
      <c r="B14" s="85">
        <v>6</v>
      </c>
      <c r="C14" s="85"/>
      <c r="D14" s="210">
        <f aca="true" t="shared" si="1" ref="D14:D19">C14/B14*100</f>
        <v>0</v>
      </c>
      <c r="E14" s="85"/>
    </row>
    <row r="15" spans="1:5" s="157" customFormat="1" ht="14.25">
      <c r="A15" s="85" t="s">
        <v>222</v>
      </c>
      <c r="B15" s="85"/>
      <c r="C15" s="85"/>
      <c r="D15" s="210"/>
      <c r="E15" s="85"/>
    </row>
    <row r="16" spans="1:5" s="157" customFormat="1" ht="14.25">
      <c r="A16" s="85" t="s">
        <v>223</v>
      </c>
      <c r="B16" s="85"/>
      <c r="C16" s="85"/>
      <c r="D16" s="210"/>
      <c r="E16" s="85"/>
    </row>
    <row r="17" spans="1:5" s="157" customFormat="1" ht="14.25">
      <c r="A17" s="85" t="s">
        <v>224</v>
      </c>
      <c r="B17" s="85"/>
      <c r="C17" s="85"/>
      <c r="D17" s="210"/>
      <c r="E17" s="85"/>
    </row>
    <row r="18" spans="1:5" s="157" customFormat="1" ht="14.25">
      <c r="A18" s="208" t="s">
        <v>225</v>
      </c>
      <c r="B18" s="205">
        <f>SUM(B19:B26)</f>
        <v>190</v>
      </c>
      <c r="C18" s="205">
        <f>SUM(C19:C26)</f>
        <v>195</v>
      </c>
      <c r="D18" s="207">
        <f t="shared" si="1"/>
        <v>102.63157894736842</v>
      </c>
      <c r="E18" s="205"/>
    </row>
    <row r="19" spans="1:5" s="157" customFormat="1" ht="14.25">
      <c r="A19" s="209" t="s">
        <v>214</v>
      </c>
      <c r="B19" s="85">
        <v>190</v>
      </c>
      <c r="C19" s="85">
        <v>195</v>
      </c>
      <c r="D19" s="210">
        <f t="shared" si="1"/>
        <v>102.63157894736842</v>
      </c>
      <c r="E19" s="85"/>
    </row>
    <row r="20" spans="1:5" s="157" customFormat="1" ht="14.25">
      <c r="A20" s="209" t="s">
        <v>215</v>
      </c>
      <c r="B20" s="85"/>
      <c r="C20" s="85"/>
      <c r="D20" s="210"/>
      <c r="E20" s="85"/>
    </row>
    <row r="21" spans="1:5" s="157" customFormat="1" ht="14.25">
      <c r="A21" s="211" t="s">
        <v>216</v>
      </c>
      <c r="B21" s="85"/>
      <c r="C21" s="85"/>
      <c r="D21" s="210"/>
      <c r="E21" s="85"/>
    </row>
    <row r="22" spans="1:5" s="157" customFormat="1" ht="14.25">
      <c r="A22" s="211" t="s">
        <v>226</v>
      </c>
      <c r="B22" s="85"/>
      <c r="C22" s="85"/>
      <c r="D22" s="210"/>
      <c r="E22" s="85"/>
    </row>
    <row r="23" spans="1:5" s="157" customFormat="1" ht="14.25">
      <c r="A23" s="211" t="s">
        <v>227</v>
      </c>
      <c r="B23" s="85"/>
      <c r="C23" s="85"/>
      <c r="D23" s="210"/>
      <c r="E23" s="85"/>
    </row>
    <row r="24" spans="1:5" s="157" customFormat="1" ht="14.25">
      <c r="A24" s="211" t="s">
        <v>228</v>
      </c>
      <c r="B24" s="85"/>
      <c r="C24" s="85"/>
      <c r="D24" s="210"/>
      <c r="E24" s="85"/>
    </row>
    <row r="25" spans="1:5" s="157" customFormat="1" ht="14.25">
      <c r="A25" s="211" t="s">
        <v>223</v>
      </c>
      <c r="B25" s="85"/>
      <c r="C25" s="85"/>
      <c r="D25" s="210"/>
      <c r="E25" s="85"/>
    </row>
    <row r="26" spans="1:5" s="157" customFormat="1" ht="14.25">
      <c r="A26" s="211" t="s">
        <v>229</v>
      </c>
      <c r="B26" s="85"/>
      <c r="C26" s="85"/>
      <c r="D26" s="210"/>
      <c r="E26" s="85"/>
    </row>
    <row r="27" spans="1:5" s="157" customFormat="1" ht="14.25">
      <c r="A27" s="208" t="s">
        <v>230</v>
      </c>
      <c r="B27" s="205">
        <f>SUM(B28:B37)</f>
        <v>5394</v>
      </c>
      <c r="C27" s="205">
        <f>SUM(C28:C37)</f>
        <v>4971</v>
      </c>
      <c r="D27" s="207">
        <f aca="true" t="shared" si="2" ref="D27:D30">C27/B27*100</f>
        <v>92.1579532814238</v>
      </c>
      <c r="E27" s="205"/>
    </row>
    <row r="28" spans="1:5" s="157" customFormat="1" ht="14.25">
      <c r="A28" s="209" t="s">
        <v>214</v>
      </c>
      <c r="B28" s="85">
        <v>3476</v>
      </c>
      <c r="C28" s="85">
        <v>3386</v>
      </c>
      <c r="D28" s="210">
        <f t="shared" si="2"/>
        <v>97.4108170310702</v>
      </c>
      <c r="E28" s="85"/>
    </row>
    <row r="29" spans="1:5" s="157" customFormat="1" ht="14.25">
      <c r="A29" s="209" t="s">
        <v>215</v>
      </c>
      <c r="B29" s="85"/>
      <c r="C29" s="85"/>
      <c r="D29" s="210"/>
      <c r="E29" s="85"/>
    </row>
    <row r="30" spans="1:5" s="157" customFormat="1" ht="14.25">
      <c r="A30" s="211" t="s">
        <v>216</v>
      </c>
      <c r="B30" s="85">
        <v>444</v>
      </c>
      <c r="C30" s="85">
        <v>300</v>
      </c>
      <c r="D30" s="210">
        <f t="shared" si="2"/>
        <v>67.56756756756756</v>
      </c>
      <c r="E30" s="85"/>
    </row>
    <row r="31" spans="1:5" s="157" customFormat="1" ht="14.25">
      <c r="A31" s="211" t="s">
        <v>231</v>
      </c>
      <c r="B31" s="85"/>
      <c r="C31" s="85"/>
      <c r="D31" s="210"/>
      <c r="E31" s="85"/>
    </row>
    <row r="32" spans="1:5" s="157" customFormat="1" ht="14.25">
      <c r="A32" s="211" t="s">
        <v>232</v>
      </c>
      <c r="B32" s="85"/>
      <c r="C32" s="85"/>
      <c r="D32" s="210"/>
      <c r="E32" s="85"/>
    </row>
    <row r="33" spans="1:5" s="157" customFormat="1" ht="14.25">
      <c r="A33" s="212" t="s">
        <v>233</v>
      </c>
      <c r="B33" s="85">
        <v>3</v>
      </c>
      <c r="C33" s="85">
        <v>2</v>
      </c>
      <c r="D33" s="210"/>
      <c r="E33" s="85"/>
    </row>
    <row r="34" spans="1:5" s="157" customFormat="1" ht="14.25">
      <c r="A34" s="209" t="s">
        <v>234</v>
      </c>
      <c r="B34" s="85">
        <v>158</v>
      </c>
      <c r="C34" s="85">
        <v>91</v>
      </c>
      <c r="D34" s="210">
        <f aca="true" t="shared" si="3" ref="D34:D39">C34/B34*100</f>
        <v>57.59493670886076</v>
      </c>
      <c r="E34" s="85"/>
    </row>
    <row r="35" spans="1:5" s="157" customFormat="1" ht="14.25">
      <c r="A35" s="211" t="s">
        <v>235</v>
      </c>
      <c r="B35" s="85"/>
      <c r="C35" s="85"/>
      <c r="D35" s="210"/>
      <c r="E35" s="85"/>
    </row>
    <row r="36" spans="1:5" s="157" customFormat="1" ht="14.25">
      <c r="A36" s="211" t="s">
        <v>223</v>
      </c>
      <c r="B36" s="85">
        <v>1035</v>
      </c>
      <c r="C36" s="85">
        <v>999</v>
      </c>
      <c r="D36" s="210">
        <f t="shared" si="3"/>
        <v>96.52173913043478</v>
      </c>
      <c r="E36" s="85"/>
    </row>
    <row r="37" spans="1:5" s="157" customFormat="1" ht="14.25">
      <c r="A37" s="211" t="s">
        <v>236</v>
      </c>
      <c r="B37" s="85">
        <v>278</v>
      </c>
      <c r="C37" s="85">
        <v>193</v>
      </c>
      <c r="D37" s="210">
        <f t="shared" si="3"/>
        <v>69.42446043165468</v>
      </c>
      <c r="E37" s="85"/>
    </row>
    <row r="38" spans="1:5" s="157" customFormat="1" ht="14.25">
      <c r="A38" s="208" t="s">
        <v>237</v>
      </c>
      <c r="B38" s="205">
        <f>SUM(B39:B49)</f>
        <v>378</v>
      </c>
      <c r="C38" s="205">
        <f>SUM(C39:C49)</f>
        <v>239</v>
      </c>
      <c r="D38" s="207">
        <f t="shared" si="3"/>
        <v>63.227513227513235</v>
      </c>
      <c r="E38" s="205"/>
    </row>
    <row r="39" spans="1:5" s="157" customFormat="1" ht="14.25">
      <c r="A39" s="209" t="s">
        <v>214</v>
      </c>
      <c r="B39" s="85">
        <v>367</v>
      </c>
      <c r="C39" s="85">
        <v>239</v>
      </c>
      <c r="D39" s="210">
        <f t="shared" si="3"/>
        <v>65.12261580381471</v>
      </c>
      <c r="E39" s="85"/>
    </row>
    <row r="40" spans="1:5" s="157" customFormat="1" ht="14.25">
      <c r="A40" s="209" t="s">
        <v>215</v>
      </c>
      <c r="B40" s="85"/>
      <c r="C40" s="85"/>
      <c r="D40" s="210"/>
      <c r="E40" s="85"/>
    </row>
    <row r="41" spans="1:5" s="157" customFormat="1" ht="14.25">
      <c r="A41" s="211" t="s">
        <v>216</v>
      </c>
      <c r="B41" s="85"/>
      <c r="C41" s="85"/>
      <c r="D41" s="210"/>
      <c r="E41" s="85"/>
    </row>
    <row r="42" spans="1:5" s="157" customFormat="1" ht="14.25">
      <c r="A42" s="211" t="s">
        <v>238</v>
      </c>
      <c r="B42" s="85"/>
      <c r="C42" s="85"/>
      <c r="D42" s="210"/>
      <c r="E42" s="85"/>
    </row>
    <row r="43" spans="1:5" s="157" customFormat="1" ht="14.25">
      <c r="A43" s="211" t="s">
        <v>239</v>
      </c>
      <c r="B43" s="85"/>
      <c r="C43" s="85"/>
      <c r="D43" s="210"/>
      <c r="E43" s="85"/>
    </row>
    <row r="44" spans="1:5" s="157" customFormat="1" ht="14.25">
      <c r="A44" s="209" t="s">
        <v>240</v>
      </c>
      <c r="B44" s="85"/>
      <c r="C44" s="85"/>
      <c r="D44" s="210"/>
      <c r="E44" s="85"/>
    </row>
    <row r="45" spans="1:5" s="157" customFormat="1" ht="14.25">
      <c r="A45" s="209" t="s">
        <v>241</v>
      </c>
      <c r="B45" s="85"/>
      <c r="C45" s="85"/>
      <c r="D45" s="210"/>
      <c r="E45" s="85"/>
    </row>
    <row r="46" spans="1:5" s="157" customFormat="1" ht="14.25">
      <c r="A46" s="209" t="s">
        <v>242</v>
      </c>
      <c r="B46" s="85"/>
      <c r="C46" s="85"/>
      <c r="D46" s="210"/>
      <c r="E46" s="85"/>
    </row>
    <row r="47" spans="1:5" s="157" customFormat="1" ht="14.25">
      <c r="A47" s="209" t="s">
        <v>243</v>
      </c>
      <c r="B47" s="85"/>
      <c r="C47" s="85"/>
      <c r="D47" s="210"/>
      <c r="E47" s="85"/>
    </row>
    <row r="48" spans="1:5" s="157" customFormat="1" ht="14.25">
      <c r="A48" s="209" t="s">
        <v>223</v>
      </c>
      <c r="B48" s="85"/>
      <c r="C48" s="85"/>
      <c r="D48" s="210"/>
      <c r="E48" s="85"/>
    </row>
    <row r="49" spans="1:5" s="157" customFormat="1" ht="14.25">
      <c r="A49" s="211" t="s">
        <v>244</v>
      </c>
      <c r="B49" s="85">
        <v>11</v>
      </c>
      <c r="C49" s="85"/>
      <c r="D49" s="210">
        <f aca="true" t="shared" si="4" ref="D46:D52">C49/B49*100</f>
        <v>0</v>
      </c>
      <c r="E49" s="85"/>
    </row>
    <row r="50" spans="1:5" s="157" customFormat="1" ht="14.25">
      <c r="A50" s="213" t="s">
        <v>245</v>
      </c>
      <c r="B50" s="205">
        <f>SUM(B51:B60)</f>
        <v>244</v>
      </c>
      <c r="C50" s="205">
        <f>SUM(C51:C60)</f>
        <v>296</v>
      </c>
      <c r="D50" s="207">
        <f t="shared" si="4"/>
        <v>121.31147540983606</v>
      </c>
      <c r="E50" s="205"/>
    </row>
    <row r="51" spans="1:5" s="157" customFormat="1" ht="14.25">
      <c r="A51" s="211" t="s">
        <v>214</v>
      </c>
      <c r="B51" s="85">
        <v>182</v>
      </c>
      <c r="C51" s="85">
        <v>180</v>
      </c>
      <c r="D51" s="210">
        <f t="shared" si="4"/>
        <v>98.9010989010989</v>
      </c>
      <c r="E51" s="85"/>
    </row>
    <row r="52" spans="1:5" s="157" customFormat="1" ht="14.25">
      <c r="A52" s="85" t="s">
        <v>215</v>
      </c>
      <c r="B52" s="85">
        <v>29</v>
      </c>
      <c r="C52" s="85"/>
      <c r="D52" s="210">
        <f t="shared" si="4"/>
        <v>0</v>
      </c>
      <c r="E52" s="85"/>
    </row>
    <row r="53" spans="1:5" s="157" customFormat="1" ht="14.25">
      <c r="A53" s="209" t="s">
        <v>216</v>
      </c>
      <c r="B53" s="85"/>
      <c r="C53" s="85"/>
      <c r="D53" s="210"/>
      <c r="E53" s="85"/>
    </row>
    <row r="54" spans="1:5" s="157" customFormat="1" ht="14.25">
      <c r="A54" s="209" t="s">
        <v>246</v>
      </c>
      <c r="B54" s="85"/>
      <c r="C54" s="85"/>
      <c r="D54" s="210"/>
      <c r="E54" s="85"/>
    </row>
    <row r="55" spans="1:5" s="157" customFormat="1" ht="14.25">
      <c r="A55" s="209" t="s">
        <v>247</v>
      </c>
      <c r="B55" s="85">
        <v>20</v>
      </c>
      <c r="C55" s="85">
        <v>16</v>
      </c>
      <c r="D55" s="210">
        <f>C55/B55*100</f>
        <v>80</v>
      </c>
      <c r="E55" s="85"/>
    </row>
    <row r="56" spans="1:5" s="157" customFormat="1" ht="14.25">
      <c r="A56" s="211" t="s">
        <v>248</v>
      </c>
      <c r="B56" s="85"/>
      <c r="C56" s="85"/>
      <c r="D56" s="210"/>
      <c r="E56" s="85"/>
    </row>
    <row r="57" spans="1:5" s="157" customFormat="1" ht="14.25">
      <c r="A57" s="211" t="s">
        <v>249</v>
      </c>
      <c r="B57" s="85">
        <v>13</v>
      </c>
      <c r="C57" s="85">
        <v>100</v>
      </c>
      <c r="D57" s="210">
        <f aca="true" t="shared" si="5" ref="D57:D62">C57/B57*100</f>
        <v>769.2307692307693</v>
      </c>
      <c r="E57" s="85"/>
    </row>
    <row r="58" spans="1:5" s="157" customFormat="1" ht="14.25">
      <c r="A58" s="211" t="s">
        <v>250</v>
      </c>
      <c r="B58" s="85"/>
      <c r="C58" s="85"/>
      <c r="D58" s="210"/>
      <c r="E58" s="85"/>
    </row>
    <row r="59" spans="1:5" s="157" customFormat="1" ht="14.25">
      <c r="A59" s="209" t="s">
        <v>223</v>
      </c>
      <c r="B59" s="85"/>
      <c r="C59" s="85"/>
      <c r="D59" s="210"/>
      <c r="E59" s="85"/>
    </row>
    <row r="60" spans="1:5" s="157" customFormat="1" ht="14.25">
      <c r="A60" s="211" t="s">
        <v>251</v>
      </c>
      <c r="B60" s="85"/>
      <c r="C60" s="85"/>
      <c r="D60" s="210"/>
      <c r="E60" s="85"/>
    </row>
    <row r="61" spans="1:5" s="157" customFormat="1" ht="14.25">
      <c r="A61" s="214" t="s">
        <v>252</v>
      </c>
      <c r="B61" s="205">
        <f>SUM(B62:B71)</f>
        <v>797</v>
      </c>
      <c r="C61" s="205">
        <f>SUM(C62:C71)</f>
        <v>898</v>
      </c>
      <c r="D61" s="207">
        <f t="shared" si="5"/>
        <v>112.67252195734004</v>
      </c>
      <c r="E61" s="205"/>
    </row>
    <row r="62" spans="1:5" s="157" customFormat="1" ht="14.25">
      <c r="A62" s="211" t="s">
        <v>214</v>
      </c>
      <c r="B62" s="85">
        <v>388</v>
      </c>
      <c r="C62" s="85">
        <v>302</v>
      </c>
      <c r="D62" s="210">
        <f t="shared" si="5"/>
        <v>77.83505154639175</v>
      </c>
      <c r="E62" s="85"/>
    </row>
    <row r="63" spans="1:5" s="157" customFormat="1" ht="14.25">
      <c r="A63" s="85" t="s">
        <v>215</v>
      </c>
      <c r="B63" s="85"/>
      <c r="C63" s="85"/>
      <c r="D63" s="210"/>
      <c r="E63" s="85"/>
    </row>
    <row r="64" spans="1:5" s="157" customFormat="1" ht="14.25">
      <c r="A64" s="85" t="s">
        <v>216</v>
      </c>
      <c r="B64" s="85"/>
      <c r="C64" s="85"/>
      <c r="D64" s="210"/>
      <c r="E64" s="85"/>
    </row>
    <row r="65" spans="1:5" s="157" customFormat="1" ht="14.25">
      <c r="A65" s="85" t="s">
        <v>253</v>
      </c>
      <c r="B65" s="85">
        <v>10</v>
      </c>
      <c r="C65" s="85">
        <v>31</v>
      </c>
      <c r="D65" s="210">
        <f aca="true" t="shared" si="6" ref="D65:D68">C65/B65*100</f>
        <v>310</v>
      </c>
      <c r="E65" s="85"/>
    </row>
    <row r="66" spans="1:5" s="157" customFormat="1" ht="14.25">
      <c r="A66" s="85" t="s">
        <v>254</v>
      </c>
      <c r="B66" s="85">
        <v>13</v>
      </c>
      <c r="C66" s="85">
        <v>36</v>
      </c>
      <c r="D66" s="210">
        <f t="shared" si="6"/>
        <v>276.9230769230769</v>
      </c>
      <c r="E66" s="85"/>
    </row>
    <row r="67" spans="1:5" s="157" customFormat="1" ht="14.25">
      <c r="A67" s="85" t="s">
        <v>255</v>
      </c>
      <c r="B67" s="85"/>
      <c r="C67" s="85">
        <v>9</v>
      </c>
      <c r="D67" s="210"/>
      <c r="E67" s="85"/>
    </row>
    <row r="68" spans="1:5" s="157" customFormat="1" ht="14.25">
      <c r="A68" s="209" t="s">
        <v>256</v>
      </c>
      <c r="B68" s="85">
        <v>94</v>
      </c>
      <c r="C68" s="85">
        <v>290</v>
      </c>
      <c r="D68" s="210">
        <f t="shared" si="6"/>
        <v>308.51063829787233</v>
      </c>
      <c r="E68" s="85"/>
    </row>
    <row r="69" spans="1:5" s="157" customFormat="1" ht="14.25">
      <c r="A69" s="211" t="s">
        <v>257</v>
      </c>
      <c r="B69" s="85"/>
      <c r="C69" s="85"/>
      <c r="D69" s="210"/>
      <c r="E69" s="85"/>
    </row>
    <row r="70" spans="1:5" s="157" customFormat="1" ht="14.25">
      <c r="A70" s="211" t="s">
        <v>223</v>
      </c>
      <c r="B70" s="85">
        <v>292</v>
      </c>
      <c r="C70" s="85">
        <v>224</v>
      </c>
      <c r="D70" s="210">
        <f>C70/B70*100</f>
        <v>76.71232876712328</v>
      </c>
      <c r="E70" s="85"/>
    </row>
    <row r="71" spans="1:5" s="157" customFormat="1" ht="14.25">
      <c r="A71" s="211" t="s">
        <v>258</v>
      </c>
      <c r="B71" s="85"/>
      <c r="C71" s="85">
        <v>6</v>
      </c>
      <c r="D71" s="210"/>
      <c r="E71" s="85"/>
    </row>
    <row r="72" spans="1:5" s="157" customFormat="1" ht="14.25">
      <c r="A72" s="208" t="s">
        <v>259</v>
      </c>
      <c r="B72" s="205">
        <f>SUM(B73:B83)</f>
        <v>0</v>
      </c>
      <c r="C72" s="205">
        <f>SUM(C73:C83)</f>
        <v>460</v>
      </c>
      <c r="D72" s="207"/>
      <c r="E72" s="205"/>
    </row>
    <row r="73" spans="1:5" s="157" customFormat="1" ht="14.25">
      <c r="A73" s="209" t="s">
        <v>214</v>
      </c>
      <c r="B73" s="85"/>
      <c r="C73" s="85">
        <v>460</v>
      </c>
      <c r="D73" s="210"/>
      <c r="E73" s="85"/>
    </row>
    <row r="74" spans="1:5" s="157" customFormat="1" ht="14.25">
      <c r="A74" s="209" t="s">
        <v>215</v>
      </c>
      <c r="B74" s="85"/>
      <c r="C74" s="85"/>
      <c r="D74" s="210"/>
      <c r="E74" s="85"/>
    </row>
    <row r="75" spans="1:5" s="157" customFormat="1" ht="14.25">
      <c r="A75" s="211" t="s">
        <v>216</v>
      </c>
      <c r="B75" s="85"/>
      <c r="C75" s="85"/>
      <c r="D75" s="210"/>
      <c r="E75" s="85"/>
    </row>
    <row r="76" spans="1:5" s="157" customFormat="1" ht="14.25">
      <c r="A76" s="211" t="s">
        <v>260</v>
      </c>
      <c r="B76" s="85"/>
      <c r="C76" s="85"/>
      <c r="D76" s="210"/>
      <c r="E76" s="85"/>
    </row>
    <row r="77" spans="1:5" s="157" customFormat="1" ht="14.25">
      <c r="A77" s="211" t="s">
        <v>261</v>
      </c>
      <c r="B77" s="85"/>
      <c r="C77" s="85"/>
      <c r="D77" s="210"/>
      <c r="E77" s="85"/>
    </row>
    <row r="78" spans="1:5" s="157" customFormat="1" ht="14.25">
      <c r="A78" s="85" t="s">
        <v>262</v>
      </c>
      <c r="B78" s="85"/>
      <c r="C78" s="85"/>
      <c r="D78" s="210"/>
      <c r="E78" s="85"/>
    </row>
    <row r="79" spans="1:5" s="157" customFormat="1" ht="14.25">
      <c r="A79" s="209" t="s">
        <v>263</v>
      </c>
      <c r="B79" s="85"/>
      <c r="C79" s="85"/>
      <c r="D79" s="210"/>
      <c r="E79" s="85"/>
    </row>
    <row r="80" spans="1:5" s="157" customFormat="1" ht="14.25">
      <c r="A80" s="209" t="s">
        <v>264</v>
      </c>
      <c r="B80" s="85"/>
      <c r="C80" s="85"/>
      <c r="D80" s="210"/>
      <c r="E80" s="85"/>
    </row>
    <row r="81" spans="1:5" s="157" customFormat="1" ht="14.25">
      <c r="A81" s="209" t="s">
        <v>256</v>
      </c>
      <c r="B81" s="85"/>
      <c r="C81" s="85"/>
      <c r="D81" s="210"/>
      <c r="E81" s="85"/>
    </row>
    <row r="82" spans="1:5" s="157" customFormat="1" ht="14.25">
      <c r="A82" s="211" t="s">
        <v>223</v>
      </c>
      <c r="B82" s="85"/>
      <c r="C82" s="85"/>
      <c r="D82" s="210"/>
      <c r="E82" s="85"/>
    </row>
    <row r="83" spans="1:5" s="157" customFormat="1" ht="14.25">
      <c r="A83" s="211" t="s">
        <v>265</v>
      </c>
      <c r="B83" s="85"/>
      <c r="C83" s="85"/>
      <c r="D83" s="210"/>
      <c r="E83" s="85"/>
    </row>
    <row r="84" spans="1:5" s="157" customFormat="1" ht="14.25">
      <c r="A84" s="213" t="s">
        <v>266</v>
      </c>
      <c r="B84" s="205">
        <f>SUM(B85:B92)</f>
        <v>166</v>
      </c>
      <c r="C84" s="205">
        <f>SUM(C85:C92)</f>
        <v>345</v>
      </c>
      <c r="D84" s="207">
        <f aca="true" t="shared" si="7" ref="D84:D88">C84/B84*100</f>
        <v>207.83132530120483</v>
      </c>
      <c r="E84" s="205"/>
    </row>
    <row r="85" spans="1:5" s="157" customFormat="1" ht="14.25">
      <c r="A85" s="209" t="s">
        <v>214</v>
      </c>
      <c r="B85" s="85">
        <v>150</v>
      </c>
      <c r="C85" s="85">
        <v>145</v>
      </c>
      <c r="D85" s="210">
        <f t="shared" si="7"/>
        <v>96.66666666666667</v>
      </c>
      <c r="E85" s="85"/>
    </row>
    <row r="86" spans="1:5" s="157" customFormat="1" ht="14.25">
      <c r="A86" s="209" t="s">
        <v>215</v>
      </c>
      <c r="B86" s="85">
        <v>13</v>
      </c>
      <c r="C86" s="85"/>
      <c r="D86" s="210"/>
      <c r="E86" s="85"/>
    </row>
    <row r="87" spans="1:5" s="157" customFormat="1" ht="14.25">
      <c r="A87" s="209" t="s">
        <v>216</v>
      </c>
      <c r="B87" s="85"/>
      <c r="C87" s="85"/>
      <c r="D87" s="210"/>
      <c r="E87" s="85"/>
    </row>
    <row r="88" spans="1:5" s="157" customFormat="1" ht="14.25">
      <c r="A88" s="215" t="s">
        <v>267</v>
      </c>
      <c r="B88" s="85">
        <v>3</v>
      </c>
      <c r="C88" s="85">
        <v>160</v>
      </c>
      <c r="D88" s="210">
        <f t="shared" si="7"/>
        <v>5333.333333333334</v>
      </c>
      <c r="E88" s="85"/>
    </row>
    <row r="89" spans="1:5" s="157" customFormat="1" ht="14.25">
      <c r="A89" s="211" t="s">
        <v>268</v>
      </c>
      <c r="B89" s="85"/>
      <c r="C89" s="85"/>
      <c r="D89" s="210"/>
      <c r="E89" s="85"/>
    </row>
    <row r="90" spans="1:5" s="157" customFormat="1" ht="14.25">
      <c r="A90" s="211" t="s">
        <v>256</v>
      </c>
      <c r="B90" s="85"/>
      <c r="C90" s="85">
        <v>40</v>
      </c>
      <c r="D90" s="210"/>
      <c r="E90" s="85"/>
    </row>
    <row r="91" spans="1:5" s="157" customFormat="1" ht="14.25">
      <c r="A91" s="211" t="s">
        <v>223</v>
      </c>
      <c r="B91" s="85"/>
      <c r="C91" s="85"/>
      <c r="D91" s="210"/>
      <c r="E91" s="85"/>
    </row>
    <row r="92" spans="1:5" s="157" customFormat="1" ht="14.25">
      <c r="A92" s="85" t="s">
        <v>269</v>
      </c>
      <c r="B92" s="85"/>
      <c r="C92" s="85"/>
      <c r="D92" s="210"/>
      <c r="E92" s="85"/>
    </row>
    <row r="93" spans="1:5" s="157" customFormat="1" ht="14.25">
      <c r="A93" s="208" t="s">
        <v>270</v>
      </c>
      <c r="B93" s="205">
        <f>SUM(B94:B106)</f>
        <v>0</v>
      </c>
      <c r="C93" s="205">
        <f>SUM(C94:C106)</f>
        <v>0</v>
      </c>
      <c r="D93" s="207"/>
      <c r="E93" s="205"/>
    </row>
    <row r="94" spans="1:5" s="157" customFormat="1" ht="14.25">
      <c r="A94" s="209" t="s">
        <v>214</v>
      </c>
      <c r="B94" s="85"/>
      <c r="C94" s="85"/>
      <c r="D94" s="210"/>
      <c r="E94" s="85"/>
    </row>
    <row r="95" spans="1:5" s="157" customFormat="1" ht="14.25">
      <c r="A95" s="211" t="s">
        <v>215</v>
      </c>
      <c r="B95" s="85"/>
      <c r="C95" s="85"/>
      <c r="D95" s="210"/>
      <c r="E95" s="85"/>
    </row>
    <row r="96" spans="1:5" s="157" customFormat="1" ht="14.25">
      <c r="A96" s="211" t="s">
        <v>216</v>
      </c>
      <c r="B96" s="85"/>
      <c r="C96" s="85"/>
      <c r="D96" s="210"/>
      <c r="E96" s="85"/>
    </row>
    <row r="97" spans="1:5" s="157" customFormat="1" ht="14.25">
      <c r="A97" s="211" t="s">
        <v>271</v>
      </c>
      <c r="B97" s="85"/>
      <c r="C97" s="85"/>
      <c r="D97" s="210"/>
      <c r="E97" s="85"/>
    </row>
    <row r="98" spans="1:5" s="157" customFormat="1" ht="14.25">
      <c r="A98" s="209" t="s">
        <v>272</v>
      </c>
      <c r="B98" s="85"/>
      <c r="C98" s="85"/>
      <c r="D98" s="210"/>
      <c r="E98" s="85"/>
    </row>
    <row r="99" spans="1:5" s="157" customFormat="1" ht="14.25">
      <c r="A99" s="216" t="s">
        <v>273</v>
      </c>
      <c r="B99" s="85"/>
      <c r="C99" s="85"/>
      <c r="D99" s="210"/>
      <c r="E99" s="85"/>
    </row>
    <row r="100" spans="1:5" s="157" customFormat="1" ht="14.25">
      <c r="A100" s="209" t="s">
        <v>256</v>
      </c>
      <c r="B100" s="85"/>
      <c r="C100" s="85"/>
      <c r="D100" s="210"/>
      <c r="E100" s="85"/>
    </row>
    <row r="101" spans="1:5" s="157" customFormat="1" ht="14.25">
      <c r="A101" s="216" t="s">
        <v>274</v>
      </c>
      <c r="B101" s="85"/>
      <c r="C101" s="85"/>
      <c r="D101" s="210"/>
      <c r="E101" s="85"/>
    </row>
    <row r="102" spans="1:5" s="157" customFormat="1" ht="14.25">
      <c r="A102" s="216" t="s">
        <v>275</v>
      </c>
      <c r="B102" s="85"/>
      <c r="C102" s="85"/>
      <c r="D102" s="210"/>
      <c r="E102" s="85"/>
    </row>
    <row r="103" spans="1:5" s="157" customFormat="1" ht="14.25">
      <c r="A103" s="216" t="s">
        <v>276</v>
      </c>
      <c r="B103" s="85"/>
      <c r="C103" s="85"/>
      <c r="D103" s="210"/>
      <c r="E103" s="85"/>
    </row>
    <row r="104" spans="1:5" s="157" customFormat="1" ht="14.25">
      <c r="A104" s="216" t="s">
        <v>277</v>
      </c>
      <c r="B104" s="85"/>
      <c r="C104" s="85"/>
      <c r="D104" s="210"/>
      <c r="E104" s="85"/>
    </row>
    <row r="105" spans="1:5" s="157" customFormat="1" ht="14.25">
      <c r="A105" s="211" t="s">
        <v>223</v>
      </c>
      <c r="B105" s="85"/>
      <c r="C105" s="85"/>
      <c r="D105" s="210"/>
      <c r="E105" s="85"/>
    </row>
    <row r="106" spans="1:5" s="157" customFormat="1" ht="14.25">
      <c r="A106" s="211" t="s">
        <v>278</v>
      </c>
      <c r="B106" s="85"/>
      <c r="C106" s="85"/>
      <c r="D106" s="210"/>
      <c r="E106" s="85"/>
    </row>
    <row r="107" spans="1:5" s="157" customFormat="1" ht="14.25">
      <c r="A107" s="213" t="s">
        <v>279</v>
      </c>
      <c r="B107" s="205">
        <f>SUM(B108:B116)</f>
        <v>0</v>
      </c>
      <c r="C107" s="205">
        <f>SUM(C108:C116)</f>
        <v>0</v>
      </c>
      <c r="D107" s="207"/>
      <c r="E107" s="205"/>
    </row>
    <row r="108" spans="1:5" s="157" customFormat="1" ht="14.25">
      <c r="A108" s="211" t="s">
        <v>214</v>
      </c>
      <c r="B108" s="85"/>
      <c r="C108" s="85"/>
      <c r="D108" s="210"/>
      <c r="E108" s="85"/>
    </row>
    <row r="109" spans="1:5" s="157" customFormat="1" ht="14.25">
      <c r="A109" s="209" t="s">
        <v>215</v>
      </c>
      <c r="B109" s="85"/>
      <c r="C109" s="85"/>
      <c r="D109" s="210"/>
      <c r="E109" s="85"/>
    </row>
    <row r="110" spans="1:5" s="157" customFormat="1" ht="14.25">
      <c r="A110" s="209" t="s">
        <v>216</v>
      </c>
      <c r="B110" s="85"/>
      <c r="C110" s="85"/>
      <c r="D110" s="210"/>
      <c r="E110" s="85"/>
    </row>
    <row r="111" spans="1:5" s="157" customFormat="1" ht="14.25">
      <c r="A111" s="209" t="s">
        <v>280</v>
      </c>
      <c r="B111" s="85"/>
      <c r="C111" s="85"/>
      <c r="D111" s="210"/>
      <c r="E111" s="85"/>
    </row>
    <row r="112" spans="1:5" s="157" customFormat="1" ht="14.25">
      <c r="A112" s="211" t="s">
        <v>281</v>
      </c>
      <c r="B112" s="85"/>
      <c r="C112" s="85"/>
      <c r="D112" s="210"/>
      <c r="E112" s="85"/>
    </row>
    <row r="113" spans="1:5" s="157" customFormat="1" ht="14.25">
      <c r="A113" s="211" t="s">
        <v>282</v>
      </c>
      <c r="B113" s="85"/>
      <c r="C113" s="85"/>
      <c r="D113" s="210"/>
      <c r="E113" s="85"/>
    </row>
    <row r="114" spans="1:5" s="157" customFormat="1" ht="14.25">
      <c r="A114" s="209" t="s">
        <v>283</v>
      </c>
      <c r="B114" s="85"/>
      <c r="C114" s="85"/>
      <c r="D114" s="210"/>
      <c r="E114" s="85"/>
    </row>
    <row r="115" spans="1:5" s="157" customFormat="1" ht="14.25">
      <c r="A115" s="215" t="s">
        <v>223</v>
      </c>
      <c r="B115" s="85"/>
      <c r="C115" s="85"/>
      <c r="D115" s="210"/>
      <c r="E115" s="85"/>
    </row>
    <row r="116" spans="1:5" s="157" customFormat="1" ht="14.25">
      <c r="A116" s="211" t="s">
        <v>284</v>
      </c>
      <c r="B116" s="85"/>
      <c r="C116" s="85"/>
      <c r="D116" s="210"/>
      <c r="E116" s="85"/>
    </row>
    <row r="117" spans="1:5" s="157" customFormat="1" ht="14.25">
      <c r="A117" s="217" t="s">
        <v>285</v>
      </c>
      <c r="B117" s="205">
        <f>SUM(B118:B125)</f>
        <v>916</v>
      </c>
      <c r="C117" s="205">
        <f>SUM(C118:C125)</f>
        <v>776</v>
      </c>
      <c r="D117" s="207">
        <f>C117/B117*100</f>
        <v>84.71615720524017</v>
      </c>
      <c r="E117" s="205"/>
    </row>
    <row r="118" spans="1:5" s="157" customFormat="1" ht="14.25">
      <c r="A118" s="209" t="s">
        <v>214</v>
      </c>
      <c r="B118" s="85">
        <v>775</v>
      </c>
      <c r="C118" s="85">
        <v>776</v>
      </c>
      <c r="D118" s="210">
        <f>C118/B118*100</f>
        <v>100.12903225806451</v>
      </c>
      <c r="E118" s="85"/>
    </row>
    <row r="119" spans="1:5" s="157" customFormat="1" ht="14.25">
      <c r="A119" s="209" t="s">
        <v>215</v>
      </c>
      <c r="B119" s="85">
        <v>141</v>
      </c>
      <c r="C119" s="85"/>
      <c r="D119" s="210"/>
      <c r="E119" s="85"/>
    </row>
    <row r="120" spans="1:5" s="157" customFormat="1" ht="14.25">
      <c r="A120" s="209" t="s">
        <v>216</v>
      </c>
      <c r="B120" s="85"/>
      <c r="C120" s="85"/>
      <c r="D120" s="210"/>
      <c r="E120" s="85"/>
    </row>
    <row r="121" spans="1:5" s="157" customFormat="1" ht="14.25">
      <c r="A121" s="211" t="s">
        <v>286</v>
      </c>
      <c r="B121" s="85"/>
      <c r="C121" s="85"/>
      <c r="D121" s="210"/>
      <c r="E121" s="85"/>
    </row>
    <row r="122" spans="1:5" s="157" customFormat="1" ht="14.25">
      <c r="A122" s="211" t="s">
        <v>287</v>
      </c>
      <c r="B122" s="85"/>
      <c r="C122" s="85"/>
      <c r="D122" s="210"/>
      <c r="E122" s="85"/>
    </row>
    <row r="123" spans="1:5" s="157" customFormat="1" ht="14.25">
      <c r="A123" s="211" t="s">
        <v>288</v>
      </c>
      <c r="B123" s="85"/>
      <c r="C123" s="85"/>
      <c r="D123" s="210"/>
      <c r="E123" s="85"/>
    </row>
    <row r="124" spans="1:5" s="157" customFormat="1" ht="14.25">
      <c r="A124" s="209" t="s">
        <v>223</v>
      </c>
      <c r="B124" s="85"/>
      <c r="C124" s="85"/>
      <c r="D124" s="210"/>
      <c r="E124" s="85"/>
    </row>
    <row r="125" spans="1:5" s="157" customFormat="1" ht="14.25">
      <c r="A125" s="209" t="s">
        <v>289</v>
      </c>
      <c r="B125" s="85"/>
      <c r="C125" s="85"/>
      <c r="D125" s="210"/>
      <c r="E125" s="85"/>
    </row>
    <row r="126" spans="1:5" s="157" customFormat="1" ht="14.25">
      <c r="A126" s="205" t="s">
        <v>290</v>
      </c>
      <c r="B126" s="205">
        <f>SUM(B127:B136)</f>
        <v>105</v>
      </c>
      <c r="C126" s="205">
        <f>SUM(C127:C136)</f>
        <v>82</v>
      </c>
      <c r="D126" s="207">
        <f>C126/B126*100</f>
        <v>78.0952380952381</v>
      </c>
      <c r="E126" s="205"/>
    </row>
    <row r="127" spans="1:5" s="157" customFormat="1" ht="14.25">
      <c r="A127" s="209" t="s">
        <v>214</v>
      </c>
      <c r="B127" s="85"/>
      <c r="C127" s="85"/>
      <c r="D127" s="210"/>
      <c r="E127" s="85"/>
    </row>
    <row r="128" spans="1:5" s="157" customFormat="1" ht="14.25">
      <c r="A128" s="209" t="s">
        <v>215</v>
      </c>
      <c r="B128" s="85"/>
      <c r="C128" s="85"/>
      <c r="D128" s="210"/>
      <c r="E128" s="85"/>
    </row>
    <row r="129" spans="1:5" s="157" customFormat="1" ht="14.25">
      <c r="A129" s="209" t="s">
        <v>216</v>
      </c>
      <c r="B129" s="85"/>
      <c r="C129" s="85"/>
      <c r="D129" s="210"/>
      <c r="E129" s="85"/>
    </row>
    <row r="130" spans="1:5" s="157" customFormat="1" ht="14.25">
      <c r="A130" s="211" t="s">
        <v>291</v>
      </c>
      <c r="B130" s="85"/>
      <c r="C130" s="85"/>
      <c r="D130" s="210"/>
      <c r="E130" s="85"/>
    </row>
    <row r="131" spans="1:5" s="157" customFormat="1" ht="14.25">
      <c r="A131" s="211" t="s">
        <v>292</v>
      </c>
      <c r="B131" s="85"/>
      <c r="C131" s="85"/>
      <c r="D131" s="210"/>
      <c r="E131" s="85"/>
    </row>
    <row r="132" spans="1:5" s="157" customFormat="1" ht="14.25">
      <c r="A132" s="211" t="s">
        <v>293</v>
      </c>
      <c r="B132" s="85"/>
      <c r="C132" s="85"/>
      <c r="D132" s="210"/>
      <c r="E132" s="85"/>
    </row>
    <row r="133" spans="1:5" s="157" customFormat="1" ht="14.25">
      <c r="A133" s="209" t="s">
        <v>294</v>
      </c>
      <c r="B133" s="85"/>
      <c r="C133" s="85"/>
      <c r="D133" s="210"/>
      <c r="E133" s="85"/>
    </row>
    <row r="134" spans="1:5" s="157" customFormat="1" ht="14.25">
      <c r="A134" s="209" t="s">
        <v>295</v>
      </c>
      <c r="B134" s="85">
        <v>73</v>
      </c>
      <c r="C134" s="85">
        <v>82</v>
      </c>
      <c r="D134" s="210">
        <f>C134/B134*100</f>
        <v>112.32876712328768</v>
      </c>
      <c r="E134" s="85"/>
    </row>
    <row r="135" spans="1:5" s="157" customFormat="1" ht="14.25">
      <c r="A135" s="209" t="s">
        <v>223</v>
      </c>
      <c r="B135" s="85">
        <v>32</v>
      </c>
      <c r="C135" s="85"/>
      <c r="D135" s="210">
        <f>C135/B135*100</f>
        <v>0</v>
      </c>
      <c r="E135" s="85"/>
    </row>
    <row r="136" spans="1:5" s="157" customFormat="1" ht="14.25">
      <c r="A136" s="211" t="s">
        <v>296</v>
      </c>
      <c r="B136" s="85"/>
      <c r="C136" s="85"/>
      <c r="D136" s="210"/>
      <c r="E136" s="85"/>
    </row>
    <row r="137" spans="1:5" s="157" customFormat="1" ht="14.25">
      <c r="A137" s="213" t="s">
        <v>297</v>
      </c>
      <c r="B137" s="205">
        <f>SUM(B138:B150)</f>
        <v>0</v>
      </c>
      <c r="C137" s="205">
        <f>SUM(C138:C150)</f>
        <v>0</v>
      </c>
      <c r="D137" s="207"/>
      <c r="E137" s="205"/>
    </row>
    <row r="138" spans="1:5" s="157" customFormat="1" ht="14.25">
      <c r="A138" s="211" t="s">
        <v>214</v>
      </c>
      <c r="B138" s="85"/>
      <c r="C138" s="85"/>
      <c r="D138" s="210"/>
      <c r="E138" s="85"/>
    </row>
    <row r="139" spans="1:5" s="157" customFormat="1" ht="14.25">
      <c r="A139" s="85" t="s">
        <v>215</v>
      </c>
      <c r="B139" s="85"/>
      <c r="C139" s="85"/>
      <c r="D139" s="210"/>
      <c r="E139" s="85"/>
    </row>
    <row r="140" spans="1:5" s="157" customFormat="1" ht="14.25">
      <c r="A140" s="209" t="s">
        <v>216</v>
      </c>
      <c r="B140" s="85"/>
      <c r="C140" s="85"/>
      <c r="D140" s="210"/>
      <c r="E140" s="85"/>
    </row>
    <row r="141" spans="1:5" s="157" customFormat="1" ht="14.25">
      <c r="A141" s="209" t="s">
        <v>298</v>
      </c>
      <c r="B141" s="85"/>
      <c r="C141" s="85"/>
      <c r="D141" s="210"/>
      <c r="E141" s="85"/>
    </row>
    <row r="142" spans="1:5" s="157" customFormat="1" ht="14.25">
      <c r="A142" s="209" t="s">
        <v>299</v>
      </c>
      <c r="B142" s="85"/>
      <c r="C142" s="85"/>
      <c r="D142" s="210"/>
      <c r="E142" s="85"/>
    </row>
    <row r="143" spans="1:5" s="157" customFormat="1" ht="14.25">
      <c r="A143" s="215" t="s">
        <v>300</v>
      </c>
      <c r="B143" s="85"/>
      <c r="C143" s="85"/>
      <c r="D143" s="210"/>
      <c r="E143" s="85"/>
    </row>
    <row r="144" spans="1:5" s="157" customFormat="1" ht="14.25">
      <c r="A144" s="211" t="s">
        <v>301</v>
      </c>
      <c r="B144" s="85"/>
      <c r="C144" s="85"/>
      <c r="D144" s="210"/>
      <c r="E144" s="85"/>
    </row>
    <row r="145" spans="1:5" s="157" customFormat="1" ht="14.25">
      <c r="A145" s="211" t="s">
        <v>302</v>
      </c>
      <c r="B145" s="85"/>
      <c r="C145" s="85"/>
      <c r="D145" s="210"/>
      <c r="E145" s="85"/>
    </row>
    <row r="146" spans="1:5" s="157" customFormat="1" ht="14.25">
      <c r="A146" s="209" t="s">
        <v>303</v>
      </c>
      <c r="B146" s="85"/>
      <c r="C146" s="85"/>
      <c r="D146" s="210"/>
      <c r="E146" s="85"/>
    </row>
    <row r="147" spans="1:5" s="157" customFormat="1" ht="14.25">
      <c r="A147" s="216" t="s">
        <v>304</v>
      </c>
      <c r="B147" s="85"/>
      <c r="C147" s="85"/>
      <c r="D147" s="210"/>
      <c r="E147" s="85"/>
    </row>
    <row r="148" spans="1:5" s="157" customFormat="1" ht="14.25">
      <c r="A148" s="216" t="s">
        <v>305</v>
      </c>
      <c r="B148" s="85"/>
      <c r="C148" s="85"/>
      <c r="D148" s="210"/>
      <c r="E148" s="85"/>
    </row>
    <row r="149" spans="1:5" s="157" customFormat="1" ht="14.25">
      <c r="A149" s="209" t="s">
        <v>223</v>
      </c>
      <c r="B149" s="85"/>
      <c r="C149" s="85"/>
      <c r="D149" s="210"/>
      <c r="E149" s="85"/>
    </row>
    <row r="150" spans="1:5" s="157" customFormat="1" ht="14.25">
      <c r="A150" s="209" t="s">
        <v>306</v>
      </c>
      <c r="B150" s="85"/>
      <c r="C150" s="85"/>
      <c r="D150" s="210"/>
      <c r="E150" s="85"/>
    </row>
    <row r="151" spans="1:5" s="157" customFormat="1" ht="14.25">
      <c r="A151" s="208" t="s">
        <v>307</v>
      </c>
      <c r="B151" s="205">
        <f>SUM(B152:B157)</f>
        <v>0</v>
      </c>
      <c r="C151" s="205">
        <f>SUM(C152:C157)</f>
        <v>0</v>
      </c>
      <c r="D151" s="207"/>
      <c r="E151" s="205"/>
    </row>
    <row r="152" spans="1:5" s="157" customFormat="1" ht="14.25">
      <c r="A152" s="209" t="s">
        <v>214</v>
      </c>
      <c r="B152" s="85"/>
      <c r="C152" s="85"/>
      <c r="D152" s="210"/>
      <c r="E152" s="85"/>
    </row>
    <row r="153" spans="1:5" s="157" customFormat="1" ht="14.25">
      <c r="A153" s="209" t="s">
        <v>215</v>
      </c>
      <c r="B153" s="85"/>
      <c r="C153" s="85"/>
      <c r="D153" s="210"/>
      <c r="E153" s="85"/>
    </row>
    <row r="154" spans="1:5" s="157" customFormat="1" ht="14.25">
      <c r="A154" s="211" t="s">
        <v>216</v>
      </c>
      <c r="B154" s="85"/>
      <c r="C154" s="85"/>
      <c r="D154" s="210"/>
      <c r="E154" s="85"/>
    </row>
    <row r="155" spans="1:5" s="157" customFormat="1" ht="14.25">
      <c r="A155" s="211" t="s">
        <v>308</v>
      </c>
      <c r="B155" s="85"/>
      <c r="C155" s="85"/>
      <c r="D155" s="210"/>
      <c r="E155" s="85"/>
    </row>
    <row r="156" spans="1:5" s="157" customFormat="1" ht="14.25">
      <c r="A156" s="211" t="s">
        <v>223</v>
      </c>
      <c r="B156" s="85"/>
      <c r="C156" s="85"/>
      <c r="D156" s="210"/>
      <c r="E156" s="85"/>
    </row>
    <row r="157" spans="1:5" s="157" customFormat="1" ht="14.25">
      <c r="A157" s="85" t="s">
        <v>309</v>
      </c>
      <c r="B157" s="85"/>
      <c r="C157" s="85"/>
      <c r="D157" s="210"/>
      <c r="E157" s="85"/>
    </row>
    <row r="158" spans="1:5" s="157" customFormat="1" ht="14.25">
      <c r="A158" s="208" t="s">
        <v>310</v>
      </c>
      <c r="B158" s="205">
        <f>SUM(B159:B165)</f>
        <v>0</v>
      </c>
      <c r="C158" s="205">
        <f>SUM(C159:C165)</f>
        <v>0</v>
      </c>
      <c r="D158" s="207"/>
      <c r="E158" s="205"/>
    </row>
    <row r="159" spans="1:5" s="157" customFormat="1" ht="14.25">
      <c r="A159" s="209" t="s">
        <v>214</v>
      </c>
      <c r="B159" s="85"/>
      <c r="C159" s="85"/>
      <c r="D159" s="210"/>
      <c r="E159" s="85"/>
    </row>
    <row r="160" spans="1:5" s="157" customFormat="1" ht="14.25">
      <c r="A160" s="211" t="s">
        <v>215</v>
      </c>
      <c r="B160" s="85"/>
      <c r="C160" s="85"/>
      <c r="D160" s="210"/>
      <c r="E160" s="85"/>
    </row>
    <row r="161" spans="1:5" s="157" customFormat="1" ht="14.25">
      <c r="A161" s="211" t="s">
        <v>216</v>
      </c>
      <c r="B161" s="85"/>
      <c r="C161" s="85"/>
      <c r="D161" s="210"/>
      <c r="E161" s="85"/>
    </row>
    <row r="162" spans="1:5" s="157" customFormat="1" ht="14.25">
      <c r="A162" s="211" t="s">
        <v>311</v>
      </c>
      <c r="B162" s="85"/>
      <c r="C162" s="85"/>
      <c r="D162" s="210"/>
      <c r="E162" s="85"/>
    </row>
    <row r="163" spans="1:5" s="157" customFormat="1" ht="14.25">
      <c r="A163" s="85" t="s">
        <v>312</v>
      </c>
      <c r="B163" s="85"/>
      <c r="C163" s="85"/>
      <c r="D163" s="210"/>
      <c r="E163" s="85"/>
    </row>
    <row r="164" spans="1:5" s="157" customFormat="1" ht="14.25">
      <c r="A164" s="209" t="s">
        <v>223</v>
      </c>
      <c r="B164" s="85"/>
      <c r="C164" s="85"/>
      <c r="D164" s="210"/>
      <c r="E164" s="85"/>
    </row>
    <row r="165" spans="1:5" s="157" customFormat="1" ht="14.25">
      <c r="A165" s="209" t="s">
        <v>313</v>
      </c>
      <c r="B165" s="85"/>
      <c r="C165" s="85"/>
      <c r="D165" s="210"/>
      <c r="E165" s="85"/>
    </row>
    <row r="166" spans="1:5" s="157" customFormat="1" ht="14.25">
      <c r="A166" s="213" t="s">
        <v>314</v>
      </c>
      <c r="B166" s="205">
        <f>SUM(B167:B171)</f>
        <v>63</v>
      </c>
      <c r="C166" s="205">
        <f>SUM(C167:C171)</f>
        <v>54</v>
      </c>
      <c r="D166" s="207">
        <f>C166/B166*100</f>
        <v>85.71428571428571</v>
      </c>
      <c r="E166" s="205"/>
    </row>
    <row r="167" spans="1:5" s="157" customFormat="1" ht="14.25">
      <c r="A167" s="211" t="s">
        <v>214</v>
      </c>
      <c r="B167" s="85"/>
      <c r="C167" s="85"/>
      <c r="D167" s="210"/>
      <c r="E167" s="85"/>
    </row>
    <row r="168" spans="1:5" s="157" customFormat="1" ht="14.25">
      <c r="A168" s="211" t="s">
        <v>215</v>
      </c>
      <c r="B168" s="85"/>
      <c r="C168" s="85"/>
      <c r="D168" s="210"/>
      <c r="E168" s="85"/>
    </row>
    <row r="169" spans="1:5" s="157" customFormat="1" ht="14.25">
      <c r="A169" s="209" t="s">
        <v>216</v>
      </c>
      <c r="B169" s="85"/>
      <c r="C169" s="85"/>
      <c r="D169" s="210"/>
      <c r="E169" s="85"/>
    </row>
    <row r="170" spans="1:5" s="157" customFormat="1" ht="14.25">
      <c r="A170" s="212" t="s">
        <v>315</v>
      </c>
      <c r="B170" s="85">
        <v>63</v>
      </c>
      <c r="C170" s="85">
        <v>54</v>
      </c>
      <c r="D170" s="210">
        <f aca="true" t="shared" si="8" ref="D170:D173">C170/B170*100</f>
        <v>85.71428571428571</v>
      </c>
      <c r="E170" s="85"/>
    </row>
    <row r="171" spans="1:5" s="157" customFormat="1" ht="14.25">
      <c r="A171" s="209" t="s">
        <v>316</v>
      </c>
      <c r="B171" s="85"/>
      <c r="C171" s="85"/>
      <c r="D171" s="210"/>
      <c r="E171" s="85"/>
    </row>
    <row r="172" spans="1:5" s="157" customFormat="1" ht="14.25">
      <c r="A172" s="213" t="s">
        <v>317</v>
      </c>
      <c r="B172" s="205">
        <f>SUM(B173:B178)</f>
        <v>35</v>
      </c>
      <c r="C172" s="205">
        <f>SUM(C173:C178)</f>
        <v>40</v>
      </c>
      <c r="D172" s="207">
        <f t="shared" si="8"/>
        <v>114.28571428571428</v>
      </c>
      <c r="E172" s="205"/>
    </row>
    <row r="173" spans="1:5" s="157" customFormat="1" ht="14.25">
      <c r="A173" s="211" t="s">
        <v>214</v>
      </c>
      <c r="B173" s="85">
        <v>35</v>
      </c>
      <c r="C173" s="85">
        <v>40</v>
      </c>
      <c r="D173" s="210">
        <f t="shared" si="8"/>
        <v>114.28571428571428</v>
      </c>
      <c r="E173" s="85"/>
    </row>
    <row r="174" spans="1:5" s="157" customFormat="1" ht="14.25">
      <c r="A174" s="211" t="s">
        <v>215</v>
      </c>
      <c r="B174" s="85"/>
      <c r="C174" s="85"/>
      <c r="D174" s="210"/>
      <c r="E174" s="85"/>
    </row>
    <row r="175" spans="1:5" s="157" customFormat="1" ht="14.25">
      <c r="A175" s="85" t="s">
        <v>216</v>
      </c>
      <c r="B175" s="133"/>
      <c r="C175" s="133"/>
      <c r="D175" s="218"/>
      <c r="E175" s="85"/>
    </row>
    <row r="176" spans="1:5" s="157" customFormat="1" ht="14.25">
      <c r="A176" s="209" t="s">
        <v>228</v>
      </c>
      <c r="B176" s="85"/>
      <c r="C176" s="85"/>
      <c r="D176" s="210"/>
      <c r="E176" s="85"/>
    </row>
    <row r="177" spans="1:5" s="157" customFormat="1" ht="14.25">
      <c r="A177" s="209" t="s">
        <v>223</v>
      </c>
      <c r="B177" s="85"/>
      <c r="C177" s="85"/>
      <c r="D177" s="210"/>
      <c r="E177" s="85"/>
    </row>
    <row r="178" spans="1:5" s="157" customFormat="1" ht="14.25">
      <c r="A178" s="209" t="s">
        <v>318</v>
      </c>
      <c r="B178" s="85"/>
      <c r="C178" s="85"/>
      <c r="D178" s="210"/>
      <c r="E178" s="85"/>
    </row>
    <row r="179" spans="1:5" s="157" customFormat="1" ht="14.25">
      <c r="A179" s="213" t="s">
        <v>319</v>
      </c>
      <c r="B179" s="205">
        <f>SUM(B180:B185)</f>
        <v>237</v>
      </c>
      <c r="C179" s="205">
        <f>SUM(C180:C185)</f>
        <v>225</v>
      </c>
      <c r="D179" s="207">
        <f aca="true" t="shared" si="9" ref="D179:D181">C179/B179*100</f>
        <v>94.9367088607595</v>
      </c>
      <c r="E179" s="205"/>
    </row>
    <row r="180" spans="1:5" s="157" customFormat="1" ht="14.25">
      <c r="A180" s="211" t="s">
        <v>214</v>
      </c>
      <c r="B180" s="85">
        <v>211</v>
      </c>
      <c r="C180" s="85">
        <v>223</v>
      </c>
      <c r="D180" s="210">
        <f t="shared" si="9"/>
        <v>105.68720379146919</v>
      </c>
      <c r="E180" s="85"/>
    </row>
    <row r="181" spans="1:5" s="157" customFormat="1" ht="14.25">
      <c r="A181" s="211" t="s">
        <v>215</v>
      </c>
      <c r="B181" s="85">
        <v>8</v>
      </c>
      <c r="C181" s="85"/>
      <c r="D181" s="210">
        <f t="shared" si="9"/>
        <v>0</v>
      </c>
      <c r="E181" s="85"/>
    </row>
    <row r="182" spans="1:5" s="157" customFormat="1" ht="14.25">
      <c r="A182" s="209" t="s">
        <v>216</v>
      </c>
      <c r="B182" s="85"/>
      <c r="C182" s="85"/>
      <c r="D182" s="210"/>
      <c r="E182" s="85"/>
    </row>
    <row r="183" spans="1:5" s="157" customFormat="1" ht="14.25">
      <c r="A183" s="216" t="s">
        <v>320</v>
      </c>
      <c r="B183" s="85"/>
      <c r="C183" s="85"/>
      <c r="D183" s="210"/>
      <c r="E183" s="85"/>
    </row>
    <row r="184" spans="1:5" s="157" customFormat="1" ht="14.25">
      <c r="A184" s="211" t="s">
        <v>223</v>
      </c>
      <c r="B184" s="85"/>
      <c r="C184" s="85"/>
      <c r="D184" s="210"/>
      <c r="E184" s="85"/>
    </row>
    <row r="185" spans="1:5" s="157" customFormat="1" ht="14.25">
      <c r="A185" s="211" t="s">
        <v>321</v>
      </c>
      <c r="B185" s="85">
        <v>18</v>
      </c>
      <c r="C185" s="85">
        <v>2</v>
      </c>
      <c r="D185" s="210"/>
      <c r="E185" s="85"/>
    </row>
    <row r="186" spans="1:5" s="157" customFormat="1" ht="14.25">
      <c r="A186" s="213" t="s">
        <v>322</v>
      </c>
      <c r="B186" s="205">
        <f>SUM(B187:B192)</f>
        <v>267</v>
      </c>
      <c r="C186" s="205">
        <f>SUM(C187:C192)</f>
        <v>303</v>
      </c>
      <c r="D186" s="207">
        <f>C186/B186*100</f>
        <v>113.48314606741575</v>
      </c>
      <c r="E186" s="205"/>
    </row>
    <row r="187" spans="1:5" s="157" customFormat="1" ht="14.25">
      <c r="A187" s="211" t="s">
        <v>214</v>
      </c>
      <c r="B187" s="85">
        <v>267</v>
      </c>
      <c r="C187" s="85">
        <v>303</v>
      </c>
      <c r="D187" s="210">
        <f>C187/B187*100</f>
        <v>113.48314606741575</v>
      </c>
      <c r="E187" s="85"/>
    </row>
    <row r="188" spans="1:5" s="157" customFormat="1" ht="14.25">
      <c r="A188" s="209" t="s">
        <v>215</v>
      </c>
      <c r="B188" s="85"/>
      <c r="C188" s="85"/>
      <c r="D188" s="210"/>
      <c r="E188" s="85"/>
    </row>
    <row r="189" spans="1:5" s="157" customFormat="1" ht="14.25">
      <c r="A189" s="209" t="s">
        <v>216</v>
      </c>
      <c r="B189" s="85"/>
      <c r="C189" s="85"/>
      <c r="D189" s="210"/>
      <c r="E189" s="85"/>
    </row>
    <row r="190" spans="1:5" s="157" customFormat="1" ht="14.25">
      <c r="A190" s="209" t="s">
        <v>323</v>
      </c>
      <c r="B190" s="85"/>
      <c r="C190" s="85"/>
      <c r="D190" s="210"/>
      <c r="E190" s="85"/>
    </row>
    <row r="191" spans="1:5" s="157" customFormat="1" ht="14.25">
      <c r="A191" s="211" t="s">
        <v>223</v>
      </c>
      <c r="B191" s="85"/>
      <c r="C191" s="85"/>
      <c r="D191" s="210"/>
      <c r="E191" s="85"/>
    </row>
    <row r="192" spans="1:5" s="157" customFormat="1" ht="14.25">
      <c r="A192" s="211" t="s">
        <v>324</v>
      </c>
      <c r="B192" s="85"/>
      <c r="C192" s="85"/>
      <c r="D192" s="210"/>
      <c r="E192" s="85"/>
    </row>
    <row r="193" spans="1:5" s="157" customFormat="1" ht="14.25">
      <c r="A193" s="213" t="s">
        <v>325</v>
      </c>
      <c r="B193" s="205">
        <f>SUM(B194:B199)</f>
        <v>455</v>
      </c>
      <c r="C193" s="205">
        <f>SUM(C194:C199)</f>
        <v>517</v>
      </c>
      <c r="D193" s="207">
        <f aca="true" t="shared" si="10" ref="D193:D195">C193/B193*100</f>
        <v>113.62637362637362</v>
      </c>
      <c r="E193" s="205"/>
    </row>
    <row r="194" spans="1:5" s="157" customFormat="1" ht="14.25">
      <c r="A194" s="209" t="s">
        <v>214</v>
      </c>
      <c r="B194" s="85">
        <v>349</v>
      </c>
      <c r="C194" s="85">
        <v>334</v>
      </c>
      <c r="D194" s="210">
        <f t="shared" si="10"/>
        <v>95.70200573065902</v>
      </c>
      <c r="E194" s="85"/>
    </row>
    <row r="195" spans="1:5" s="157" customFormat="1" ht="14.25">
      <c r="A195" s="209" t="s">
        <v>215</v>
      </c>
      <c r="B195" s="85">
        <v>1</v>
      </c>
      <c r="C195" s="85"/>
      <c r="D195" s="210">
        <f t="shared" si="10"/>
        <v>0</v>
      </c>
      <c r="E195" s="85"/>
    </row>
    <row r="196" spans="1:5" s="157" customFormat="1" ht="14.25">
      <c r="A196" s="209" t="s">
        <v>216</v>
      </c>
      <c r="B196" s="85"/>
      <c r="C196" s="85"/>
      <c r="D196" s="210"/>
      <c r="E196" s="85"/>
    </row>
    <row r="197" spans="1:5" s="157" customFormat="1" ht="14.25">
      <c r="A197" s="216" t="s">
        <v>326</v>
      </c>
      <c r="B197" s="85">
        <v>2</v>
      </c>
      <c r="C197" s="85"/>
      <c r="D197" s="210"/>
      <c r="E197" s="85"/>
    </row>
    <row r="198" spans="1:5" s="157" customFormat="1" ht="14.25">
      <c r="A198" s="209" t="s">
        <v>223</v>
      </c>
      <c r="B198" s="85"/>
      <c r="C198" s="85"/>
      <c r="D198" s="210"/>
      <c r="E198" s="85"/>
    </row>
    <row r="199" spans="1:5" s="157" customFormat="1" ht="14.25">
      <c r="A199" s="211" t="s">
        <v>327</v>
      </c>
      <c r="B199" s="85">
        <v>103</v>
      </c>
      <c r="C199" s="85">
        <v>183</v>
      </c>
      <c r="D199" s="210">
        <f aca="true" t="shared" si="11" ref="D199:D201">C199/B199*100</f>
        <v>177.66990291262138</v>
      </c>
      <c r="E199" s="85"/>
    </row>
    <row r="200" spans="1:5" s="157" customFormat="1" ht="14.25">
      <c r="A200" s="213" t="s">
        <v>328</v>
      </c>
      <c r="B200" s="205">
        <f>SUM(B201:B206)</f>
        <v>283</v>
      </c>
      <c r="C200" s="205">
        <f>SUM(C201:C206)</f>
        <v>278</v>
      </c>
      <c r="D200" s="207">
        <f t="shared" si="11"/>
        <v>98.23321554770318</v>
      </c>
      <c r="E200" s="205"/>
    </row>
    <row r="201" spans="1:5" s="157" customFormat="1" ht="14.25">
      <c r="A201" s="85" t="s">
        <v>214</v>
      </c>
      <c r="B201" s="85">
        <v>283</v>
      </c>
      <c r="C201" s="85">
        <v>248</v>
      </c>
      <c r="D201" s="210">
        <f t="shared" si="11"/>
        <v>87.63250883392226</v>
      </c>
      <c r="E201" s="85"/>
    </row>
    <row r="202" spans="1:5" s="157" customFormat="1" ht="14.25">
      <c r="A202" s="209" t="s">
        <v>215</v>
      </c>
      <c r="B202" s="85"/>
      <c r="C202" s="85"/>
      <c r="D202" s="210"/>
      <c r="E202" s="85"/>
    </row>
    <row r="203" spans="1:5" s="157" customFormat="1" ht="14.25">
      <c r="A203" s="209" t="s">
        <v>216</v>
      </c>
      <c r="B203" s="85"/>
      <c r="C203" s="85"/>
      <c r="D203" s="210"/>
      <c r="E203" s="85"/>
    </row>
    <row r="204" spans="1:5" s="157" customFormat="1" ht="14.25">
      <c r="A204" s="209" t="s">
        <v>329</v>
      </c>
      <c r="B204" s="85"/>
      <c r="C204" s="85">
        <v>10</v>
      </c>
      <c r="D204" s="210"/>
      <c r="E204" s="85"/>
    </row>
    <row r="205" spans="1:5" s="157" customFormat="1" ht="14.25">
      <c r="A205" s="209" t="s">
        <v>223</v>
      </c>
      <c r="B205" s="85"/>
      <c r="C205" s="85"/>
      <c r="D205" s="210"/>
      <c r="E205" s="85"/>
    </row>
    <row r="206" spans="1:5" s="157" customFormat="1" ht="14.25">
      <c r="A206" s="211" t="s">
        <v>330</v>
      </c>
      <c r="B206" s="85"/>
      <c r="C206" s="85">
        <v>20</v>
      </c>
      <c r="D206" s="210" t="e">
        <f aca="true" t="shared" si="12" ref="D206:D208">C206/B206*100</f>
        <v>#DIV/0!</v>
      </c>
      <c r="E206" s="85"/>
    </row>
    <row r="207" spans="1:5" s="157" customFormat="1" ht="14.25">
      <c r="A207" s="213" t="s">
        <v>331</v>
      </c>
      <c r="B207" s="205">
        <f>SUM(B208:B214)</f>
        <v>61</v>
      </c>
      <c r="C207" s="205">
        <f>SUM(C208:C214)</f>
        <v>73</v>
      </c>
      <c r="D207" s="207">
        <f t="shared" si="12"/>
        <v>119.67213114754098</v>
      </c>
      <c r="E207" s="205"/>
    </row>
    <row r="208" spans="1:5" s="157" customFormat="1" ht="14.25">
      <c r="A208" s="211" t="s">
        <v>214</v>
      </c>
      <c r="B208" s="85">
        <v>61</v>
      </c>
      <c r="C208" s="85">
        <v>68</v>
      </c>
      <c r="D208" s="210">
        <f t="shared" si="12"/>
        <v>111.47540983606557</v>
      </c>
      <c r="E208" s="85"/>
    </row>
    <row r="209" spans="1:5" s="157" customFormat="1" ht="14.25">
      <c r="A209" s="209" t="s">
        <v>215</v>
      </c>
      <c r="B209" s="85"/>
      <c r="C209" s="85"/>
      <c r="D209" s="210"/>
      <c r="E209" s="85"/>
    </row>
    <row r="210" spans="1:5" s="157" customFormat="1" ht="14.25">
      <c r="A210" s="209" t="s">
        <v>216</v>
      </c>
      <c r="B210" s="133"/>
      <c r="C210" s="133"/>
      <c r="D210" s="218"/>
      <c r="E210" s="133"/>
    </row>
    <row r="211" spans="1:5" s="157" customFormat="1" ht="14.25">
      <c r="A211" s="216" t="s">
        <v>332</v>
      </c>
      <c r="B211" s="133"/>
      <c r="C211" s="85">
        <v>5</v>
      </c>
      <c r="D211" s="218"/>
      <c r="E211" s="133"/>
    </row>
    <row r="212" spans="1:5" s="157" customFormat="1" ht="14.25">
      <c r="A212" s="216" t="s">
        <v>333</v>
      </c>
      <c r="B212" s="133"/>
      <c r="C212" s="133"/>
      <c r="D212" s="218"/>
      <c r="E212" s="133"/>
    </row>
    <row r="213" spans="1:5" s="157" customFormat="1" ht="14.25">
      <c r="A213" s="209" t="s">
        <v>223</v>
      </c>
      <c r="B213" s="85"/>
      <c r="C213" s="85"/>
      <c r="D213" s="210"/>
      <c r="E213" s="85"/>
    </row>
    <row r="214" spans="1:5" s="157" customFormat="1" ht="14.25">
      <c r="A214" s="211" t="s">
        <v>334</v>
      </c>
      <c r="B214" s="85"/>
      <c r="C214" s="85"/>
      <c r="D214" s="210"/>
      <c r="E214" s="85"/>
    </row>
    <row r="215" spans="1:5" s="157" customFormat="1" ht="14.25">
      <c r="A215" s="213" t="s">
        <v>335</v>
      </c>
      <c r="B215" s="219">
        <f>SUM(B216:B220)</f>
        <v>0</v>
      </c>
      <c r="C215" s="219">
        <f>SUM(C216:C220)</f>
        <v>0</v>
      </c>
      <c r="D215" s="220"/>
      <c r="E215" s="205"/>
    </row>
    <row r="216" spans="1:5" s="157" customFormat="1" ht="14.25">
      <c r="A216" s="211" t="s">
        <v>214</v>
      </c>
      <c r="B216" s="134"/>
      <c r="C216" s="134"/>
      <c r="D216" s="221"/>
      <c r="E216" s="85"/>
    </row>
    <row r="217" spans="1:5" s="157" customFormat="1" ht="14.25">
      <c r="A217" s="85" t="s">
        <v>215</v>
      </c>
      <c r="B217" s="134"/>
      <c r="C217" s="134"/>
      <c r="D217" s="221"/>
      <c r="E217" s="85"/>
    </row>
    <row r="218" spans="1:5" s="157" customFormat="1" ht="14.25">
      <c r="A218" s="209" t="s">
        <v>216</v>
      </c>
      <c r="B218" s="134"/>
      <c r="C218" s="134"/>
      <c r="D218" s="221"/>
      <c r="E218" s="85"/>
    </row>
    <row r="219" spans="1:5" s="157" customFormat="1" ht="14.25">
      <c r="A219" s="209" t="s">
        <v>223</v>
      </c>
      <c r="B219" s="222"/>
      <c r="C219" s="222"/>
      <c r="D219" s="221"/>
      <c r="E219" s="85"/>
    </row>
    <row r="220" spans="1:5" s="157" customFormat="1" ht="14.25">
      <c r="A220" s="209" t="s">
        <v>336</v>
      </c>
      <c r="B220" s="222"/>
      <c r="C220" s="222"/>
      <c r="D220" s="221"/>
      <c r="E220" s="85"/>
    </row>
    <row r="221" spans="1:5" s="157" customFormat="1" ht="14.25">
      <c r="A221" s="213" t="s">
        <v>337</v>
      </c>
      <c r="B221" s="223">
        <f>SUM(B222:B226)</f>
        <v>545</v>
      </c>
      <c r="C221" s="223">
        <f>SUM(C222:C226)</f>
        <v>454</v>
      </c>
      <c r="D221" s="207">
        <f aca="true" t="shared" si="13" ref="D221:D226">C221/B221*100</f>
        <v>83.30275229357798</v>
      </c>
      <c r="E221" s="205"/>
    </row>
    <row r="222" spans="1:5" s="157" customFormat="1" ht="14.25">
      <c r="A222" s="211" t="s">
        <v>214</v>
      </c>
      <c r="B222" s="222">
        <v>543</v>
      </c>
      <c r="C222" s="222">
        <v>452</v>
      </c>
      <c r="D222" s="210">
        <f t="shared" si="13"/>
        <v>83.24125230202579</v>
      </c>
      <c r="E222" s="85"/>
    </row>
    <row r="223" spans="1:5" s="157" customFormat="1" ht="14.25">
      <c r="A223" s="211" t="s">
        <v>215</v>
      </c>
      <c r="B223" s="222"/>
      <c r="C223" s="222"/>
      <c r="D223" s="210"/>
      <c r="E223" s="85"/>
    </row>
    <row r="224" spans="1:5" s="157" customFormat="1" ht="14.25">
      <c r="A224" s="209" t="s">
        <v>216</v>
      </c>
      <c r="B224" s="222"/>
      <c r="C224" s="222"/>
      <c r="D224" s="221"/>
      <c r="E224" s="85"/>
    </row>
    <row r="225" spans="1:5" s="157" customFormat="1" ht="14.25">
      <c r="A225" s="209" t="s">
        <v>223</v>
      </c>
      <c r="B225" s="222"/>
      <c r="C225" s="222"/>
      <c r="D225" s="221"/>
      <c r="E225" s="85"/>
    </row>
    <row r="226" spans="1:5" s="157" customFormat="1" ht="14.25">
      <c r="A226" s="209" t="s">
        <v>338</v>
      </c>
      <c r="B226" s="222">
        <v>2</v>
      </c>
      <c r="C226" s="222">
        <v>2</v>
      </c>
      <c r="D226" s="210">
        <f t="shared" si="13"/>
        <v>100</v>
      </c>
      <c r="E226" s="85"/>
    </row>
    <row r="227" spans="1:5" s="157" customFormat="1" ht="14.25">
      <c r="A227" s="224" t="s">
        <v>339</v>
      </c>
      <c r="B227" s="219">
        <f>SUM(B228:B232)</f>
        <v>1</v>
      </c>
      <c r="C227" s="219">
        <f>SUM(C228:C232)</f>
        <v>63</v>
      </c>
      <c r="D227" s="220"/>
      <c r="E227" s="205"/>
    </row>
    <row r="228" spans="1:5" s="157" customFormat="1" ht="14.25">
      <c r="A228" s="216" t="s">
        <v>214</v>
      </c>
      <c r="B228" s="134"/>
      <c r="C228" s="134"/>
      <c r="D228" s="221"/>
      <c r="E228" s="85"/>
    </row>
    <row r="229" spans="1:5" s="157" customFormat="1" ht="14.25">
      <c r="A229" s="216" t="s">
        <v>215</v>
      </c>
      <c r="B229" s="134"/>
      <c r="C229" s="134"/>
      <c r="D229" s="221"/>
      <c r="E229" s="85"/>
    </row>
    <row r="230" spans="1:5" s="157" customFormat="1" ht="14.25">
      <c r="A230" s="216" t="s">
        <v>216</v>
      </c>
      <c r="B230" s="134"/>
      <c r="C230" s="134"/>
      <c r="D230" s="221"/>
      <c r="E230" s="85"/>
    </row>
    <row r="231" spans="1:5" s="157" customFormat="1" ht="14.25">
      <c r="A231" s="216" t="s">
        <v>223</v>
      </c>
      <c r="B231" s="85">
        <v>1</v>
      </c>
      <c r="C231" s="85">
        <v>63</v>
      </c>
      <c r="D231" s="210"/>
      <c r="E231" s="85"/>
    </row>
    <row r="232" spans="1:5" s="157" customFormat="1" ht="14.25">
      <c r="A232" s="216" t="s">
        <v>340</v>
      </c>
      <c r="B232" s="85"/>
      <c r="C232" s="85"/>
      <c r="D232" s="210"/>
      <c r="E232" s="85"/>
    </row>
    <row r="233" spans="1:5" s="157" customFormat="1" ht="14.25">
      <c r="A233" s="224" t="s">
        <v>341</v>
      </c>
      <c r="B233" s="205">
        <f>SUM(B234:B249)</f>
        <v>863</v>
      </c>
      <c r="C233" s="205">
        <f>SUM(C234:C249)</f>
        <v>787</v>
      </c>
      <c r="D233" s="207">
        <f aca="true" t="shared" si="14" ref="D233:D238">C233/B233*100</f>
        <v>91.19351100811124</v>
      </c>
      <c r="E233" s="205"/>
    </row>
    <row r="234" spans="1:5" s="157" customFormat="1" ht="14.25">
      <c r="A234" s="216" t="s">
        <v>214</v>
      </c>
      <c r="B234" s="85">
        <v>629</v>
      </c>
      <c r="C234" s="85">
        <v>626</v>
      </c>
      <c r="D234" s="210">
        <f t="shared" si="14"/>
        <v>99.52305246422894</v>
      </c>
      <c r="E234" s="85"/>
    </row>
    <row r="235" spans="1:5" s="157" customFormat="1" ht="14.25">
      <c r="A235" s="216" t="s">
        <v>215</v>
      </c>
      <c r="B235" s="85">
        <v>5</v>
      </c>
      <c r="C235" s="85"/>
      <c r="D235" s="210"/>
      <c r="E235" s="85"/>
    </row>
    <row r="236" spans="1:5" s="157" customFormat="1" ht="14.25">
      <c r="A236" s="216" t="s">
        <v>216</v>
      </c>
      <c r="B236" s="85"/>
      <c r="C236" s="85"/>
      <c r="D236" s="210"/>
      <c r="E236" s="85"/>
    </row>
    <row r="237" spans="1:5" s="157" customFormat="1" ht="14.25">
      <c r="A237" s="216" t="s">
        <v>342</v>
      </c>
      <c r="B237" s="85">
        <v>114</v>
      </c>
      <c r="C237" s="85">
        <v>98</v>
      </c>
      <c r="D237" s="210">
        <f t="shared" si="14"/>
        <v>85.96491228070175</v>
      </c>
      <c r="E237" s="85"/>
    </row>
    <row r="238" spans="1:5" s="157" customFormat="1" ht="14.25">
      <c r="A238" s="216" t="s">
        <v>343</v>
      </c>
      <c r="B238" s="85"/>
      <c r="C238" s="85"/>
      <c r="D238" s="210"/>
      <c r="E238" s="85"/>
    </row>
    <row r="239" spans="1:5" s="157" customFormat="1" ht="14.25">
      <c r="A239" s="216" t="s">
        <v>344</v>
      </c>
      <c r="B239" s="85"/>
      <c r="C239" s="85"/>
      <c r="D239" s="210"/>
      <c r="E239" s="85"/>
    </row>
    <row r="240" spans="1:5" s="157" customFormat="1" ht="14.25">
      <c r="A240" s="216" t="s">
        <v>345</v>
      </c>
      <c r="B240" s="85"/>
      <c r="C240" s="85"/>
      <c r="D240" s="210"/>
      <c r="E240" s="85"/>
    </row>
    <row r="241" spans="1:5" s="157" customFormat="1" ht="14.25">
      <c r="A241" s="216" t="s">
        <v>256</v>
      </c>
      <c r="B241" s="85"/>
      <c r="C241" s="85"/>
      <c r="D241" s="210"/>
      <c r="E241" s="85"/>
    </row>
    <row r="242" spans="1:5" s="157" customFormat="1" ht="14.25">
      <c r="A242" s="216" t="s">
        <v>346</v>
      </c>
      <c r="B242" s="85"/>
      <c r="C242" s="85"/>
      <c r="D242" s="210"/>
      <c r="E242" s="85"/>
    </row>
    <row r="243" spans="1:5" s="157" customFormat="1" ht="14.25">
      <c r="A243" s="216" t="s">
        <v>347</v>
      </c>
      <c r="B243" s="85"/>
      <c r="C243" s="85"/>
      <c r="D243" s="210"/>
      <c r="E243" s="85"/>
    </row>
    <row r="244" spans="1:5" s="157" customFormat="1" ht="14.25">
      <c r="A244" s="216" t="s">
        <v>348</v>
      </c>
      <c r="B244" s="85">
        <v>3</v>
      </c>
      <c r="C244" s="85"/>
      <c r="D244" s="210"/>
      <c r="E244" s="85"/>
    </row>
    <row r="245" spans="1:5" s="157" customFormat="1" ht="14.25">
      <c r="A245" s="216" t="s">
        <v>349</v>
      </c>
      <c r="B245" s="85"/>
      <c r="C245" s="85"/>
      <c r="D245" s="210"/>
      <c r="E245" s="85"/>
    </row>
    <row r="246" spans="1:5" s="157" customFormat="1" ht="14.25">
      <c r="A246" s="216" t="s">
        <v>350</v>
      </c>
      <c r="B246" s="85"/>
      <c r="C246" s="85"/>
      <c r="D246" s="210"/>
      <c r="E246" s="85"/>
    </row>
    <row r="247" spans="1:5" s="157" customFormat="1" ht="14.25">
      <c r="A247" s="216" t="s">
        <v>351</v>
      </c>
      <c r="B247" s="85"/>
      <c r="C247" s="85"/>
      <c r="D247" s="210"/>
      <c r="E247" s="85"/>
    </row>
    <row r="248" spans="1:5" s="157" customFormat="1" ht="14.25">
      <c r="A248" s="216" t="s">
        <v>223</v>
      </c>
      <c r="B248" s="85">
        <v>112</v>
      </c>
      <c r="C248" s="85">
        <v>63</v>
      </c>
      <c r="D248" s="210">
        <f>C248/B248*100</f>
        <v>56.25</v>
      </c>
      <c r="E248" s="85"/>
    </row>
    <row r="249" spans="1:5" s="157" customFormat="1" ht="14.25">
      <c r="A249" s="216" t="s">
        <v>352</v>
      </c>
      <c r="B249" s="85"/>
      <c r="C249" s="85"/>
      <c r="D249" s="210"/>
      <c r="E249" s="85"/>
    </row>
    <row r="250" spans="1:5" s="157" customFormat="1" ht="14.25">
      <c r="A250" s="213" t="s">
        <v>353</v>
      </c>
      <c r="B250" s="205">
        <f>SUM(B251:B252)</f>
        <v>0</v>
      </c>
      <c r="C250" s="205">
        <f>SUM(C251:C252)</f>
        <v>0</v>
      </c>
      <c r="D250" s="207"/>
      <c r="E250" s="205"/>
    </row>
    <row r="251" spans="1:5" s="157" customFormat="1" ht="14.25">
      <c r="A251" s="211" t="s">
        <v>354</v>
      </c>
      <c r="B251" s="85"/>
      <c r="C251" s="85"/>
      <c r="D251" s="210"/>
      <c r="E251" s="85"/>
    </row>
    <row r="252" spans="1:5" s="157" customFormat="1" ht="14.25">
      <c r="A252" s="211" t="s">
        <v>355</v>
      </c>
      <c r="B252" s="85"/>
      <c r="C252" s="85"/>
      <c r="D252" s="210"/>
      <c r="E252" s="85"/>
    </row>
    <row r="253" spans="1:5" s="157" customFormat="1" ht="14.25">
      <c r="A253" s="205" t="s">
        <v>183</v>
      </c>
      <c r="B253" s="205">
        <f>B254+B255</f>
        <v>0</v>
      </c>
      <c r="C253" s="205">
        <f>C254+C255</f>
        <v>0</v>
      </c>
      <c r="D253" s="207"/>
      <c r="E253" s="205"/>
    </row>
    <row r="254" spans="1:5" s="157" customFormat="1" ht="14.25">
      <c r="A254" s="209" t="s">
        <v>356</v>
      </c>
      <c r="B254" s="85"/>
      <c r="C254" s="85"/>
      <c r="D254" s="210"/>
      <c r="E254" s="85"/>
    </row>
    <row r="255" spans="1:5" s="157" customFormat="1" ht="14.25">
      <c r="A255" s="209" t="s">
        <v>357</v>
      </c>
      <c r="B255" s="85"/>
      <c r="C255" s="85"/>
      <c r="D255" s="210"/>
      <c r="E255" s="85"/>
    </row>
    <row r="256" spans="1:5" s="157" customFormat="1" ht="14.25">
      <c r="A256" s="205" t="s">
        <v>184</v>
      </c>
      <c r="B256" s="205">
        <f>B257+B267</f>
        <v>78</v>
      </c>
      <c r="C256" s="205">
        <f>C257+C267</f>
        <v>62</v>
      </c>
      <c r="D256" s="207">
        <f>C256/B256*100</f>
        <v>79.48717948717949</v>
      </c>
      <c r="E256" s="205"/>
    </row>
    <row r="257" spans="1:5" s="157" customFormat="1" ht="14.25">
      <c r="A257" s="213" t="s">
        <v>358</v>
      </c>
      <c r="B257" s="205">
        <f>SUM(B258:B266)</f>
        <v>78</v>
      </c>
      <c r="C257" s="205">
        <f>SUM(C258:C266)</f>
        <v>62</v>
      </c>
      <c r="D257" s="207">
        <f>C257/B257*100</f>
        <v>79.48717948717949</v>
      </c>
      <c r="E257" s="205"/>
    </row>
    <row r="258" spans="1:5" s="157" customFormat="1" ht="14.25">
      <c r="A258" s="211" t="s">
        <v>359</v>
      </c>
      <c r="B258" s="85"/>
      <c r="C258" s="85"/>
      <c r="D258" s="210"/>
      <c r="E258" s="85"/>
    </row>
    <row r="259" spans="1:5" s="157" customFormat="1" ht="14.25">
      <c r="A259" s="209" t="s">
        <v>360</v>
      </c>
      <c r="B259" s="85"/>
      <c r="C259" s="85"/>
      <c r="D259" s="210"/>
      <c r="E259" s="85"/>
    </row>
    <row r="260" spans="1:5" s="157" customFormat="1" ht="14.25">
      <c r="A260" s="209" t="s">
        <v>361</v>
      </c>
      <c r="B260" s="85"/>
      <c r="C260" s="85"/>
      <c r="D260" s="210"/>
      <c r="E260" s="85"/>
    </row>
    <row r="261" spans="1:5" s="157" customFormat="1" ht="14.25">
      <c r="A261" s="209" t="s">
        <v>362</v>
      </c>
      <c r="B261" s="85"/>
      <c r="C261" s="85"/>
      <c r="D261" s="210"/>
      <c r="E261" s="85"/>
    </row>
    <row r="262" spans="1:5" s="157" customFormat="1" ht="14.25">
      <c r="A262" s="211" t="s">
        <v>363</v>
      </c>
      <c r="B262" s="85"/>
      <c r="C262" s="85"/>
      <c r="D262" s="210"/>
      <c r="E262" s="85"/>
    </row>
    <row r="263" spans="1:5" s="157" customFormat="1" ht="14.25">
      <c r="A263" s="211" t="s">
        <v>364</v>
      </c>
      <c r="B263" s="85"/>
      <c r="C263" s="85"/>
      <c r="D263" s="210"/>
      <c r="E263" s="85"/>
    </row>
    <row r="264" spans="1:5" s="157" customFormat="1" ht="14.25">
      <c r="A264" s="211" t="s">
        <v>365</v>
      </c>
      <c r="B264" s="85"/>
      <c r="C264" s="85"/>
      <c r="D264" s="210"/>
      <c r="E264" s="85"/>
    </row>
    <row r="265" spans="1:5" s="157" customFormat="1" ht="14.25">
      <c r="A265" s="211" t="s">
        <v>366</v>
      </c>
      <c r="B265" s="85"/>
      <c r="C265" s="85"/>
      <c r="D265" s="210"/>
      <c r="E265" s="85"/>
    </row>
    <row r="266" spans="1:5" s="157" customFormat="1" ht="14.25">
      <c r="A266" s="211" t="s">
        <v>367</v>
      </c>
      <c r="B266" s="85">
        <v>78</v>
      </c>
      <c r="C266" s="85">
        <v>62</v>
      </c>
      <c r="D266" s="210">
        <f aca="true" t="shared" si="15" ref="D266:D270">C266/B266*100</f>
        <v>79.48717948717949</v>
      </c>
      <c r="E266" s="85"/>
    </row>
    <row r="267" spans="1:5" s="157" customFormat="1" ht="14.25">
      <c r="A267" s="211" t="s">
        <v>368</v>
      </c>
      <c r="B267" s="85"/>
      <c r="C267" s="85"/>
      <c r="D267" s="210"/>
      <c r="E267" s="85"/>
    </row>
    <row r="268" spans="1:5" s="157" customFormat="1" ht="14.25">
      <c r="A268" s="205" t="s">
        <v>185</v>
      </c>
      <c r="B268" s="205">
        <f>B269+B272+B281+B288+B296+B305+B321+B330+B340+B348+B354</f>
        <v>3952</v>
      </c>
      <c r="C268" s="205">
        <f>C269+C272+C281+C288+C296+C305+C321+C330+C340+C348+C354</f>
        <v>3394</v>
      </c>
      <c r="D268" s="207">
        <f t="shared" si="15"/>
        <v>85.88056680161942</v>
      </c>
      <c r="E268" s="205"/>
    </row>
    <row r="269" spans="1:5" s="157" customFormat="1" ht="14.25">
      <c r="A269" s="208" t="s">
        <v>369</v>
      </c>
      <c r="B269" s="205">
        <f>SUM(B270:B271)</f>
        <v>10</v>
      </c>
      <c r="C269" s="205">
        <f>SUM(C270:C271)</f>
        <v>28</v>
      </c>
      <c r="D269" s="207">
        <f t="shared" si="15"/>
        <v>280</v>
      </c>
      <c r="E269" s="205"/>
    </row>
    <row r="270" spans="1:5" s="157" customFormat="1" ht="14.25">
      <c r="A270" s="209" t="s">
        <v>370</v>
      </c>
      <c r="B270" s="85"/>
      <c r="C270" s="85">
        <v>28</v>
      </c>
      <c r="D270" s="210"/>
      <c r="E270" s="85"/>
    </row>
    <row r="271" spans="1:5" s="157" customFormat="1" ht="14.25">
      <c r="A271" s="211" t="s">
        <v>371</v>
      </c>
      <c r="B271" s="85">
        <v>10</v>
      </c>
      <c r="C271" s="85"/>
      <c r="D271" s="210"/>
      <c r="E271" s="85"/>
    </row>
    <row r="272" spans="1:5" s="157" customFormat="1" ht="14.25">
      <c r="A272" s="213" t="s">
        <v>372</v>
      </c>
      <c r="B272" s="205">
        <f>SUM(B273:B280)</f>
        <v>3460</v>
      </c>
      <c r="C272" s="205">
        <f>SUM(C273:C280)</f>
        <v>2966</v>
      </c>
      <c r="D272" s="207">
        <f aca="true" t="shared" si="16" ref="D272:D274">C272/B272*100</f>
        <v>85.72254335260115</v>
      </c>
      <c r="E272" s="205"/>
    </row>
    <row r="273" spans="1:5" s="157" customFormat="1" ht="14.25">
      <c r="A273" s="211" t="s">
        <v>214</v>
      </c>
      <c r="B273" s="85">
        <v>1663</v>
      </c>
      <c r="C273" s="85">
        <v>1657</v>
      </c>
      <c r="D273" s="210">
        <f t="shared" si="16"/>
        <v>99.63920625375827</v>
      </c>
      <c r="E273" s="85"/>
    </row>
    <row r="274" spans="1:5" s="157" customFormat="1" ht="14.25">
      <c r="A274" s="211" t="s">
        <v>215</v>
      </c>
      <c r="B274" s="85">
        <v>684</v>
      </c>
      <c r="C274" s="85">
        <v>486</v>
      </c>
      <c r="D274" s="210">
        <f t="shared" si="16"/>
        <v>71.05263157894737</v>
      </c>
      <c r="E274" s="85"/>
    </row>
    <row r="275" spans="1:5" s="157" customFormat="1" ht="14.25">
      <c r="A275" s="211" t="s">
        <v>216</v>
      </c>
      <c r="B275" s="85"/>
      <c r="C275" s="85"/>
      <c r="D275" s="210"/>
      <c r="E275" s="85"/>
    </row>
    <row r="276" spans="1:5" s="157" customFormat="1" ht="14.25">
      <c r="A276" s="211" t="s">
        <v>256</v>
      </c>
      <c r="B276" s="85">
        <v>243</v>
      </c>
      <c r="C276" s="85"/>
      <c r="D276" s="210">
        <f aca="true" t="shared" si="17" ref="D276:D278">C276/B276*100</f>
        <v>0</v>
      </c>
      <c r="E276" s="85"/>
    </row>
    <row r="277" spans="1:5" s="157" customFormat="1" ht="14.25">
      <c r="A277" s="225" t="s">
        <v>373</v>
      </c>
      <c r="B277" s="85">
        <v>150</v>
      </c>
      <c r="C277" s="85">
        <v>823</v>
      </c>
      <c r="D277" s="210">
        <f t="shared" si="17"/>
        <v>548.6666666666666</v>
      </c>
      <c r="E277" s="85"/>
    </row>
    <row r="278" spans="1:5" s="157" customFormat="1" ht="14.25">
      <c r="A278" s="225" t="s">
        <v>374</v>
      </c>
      <c r="B278" s="85">
        <v>687</v>
      </c>
      <c r="C278" s="85"/>
      <c r="D278" s="210">
        <f t="shared" si="17"/>
        <v>0</v>
      </c>
      <c r="E278" s="85"/>
    </row>
    <row r="279" spans="1:5" s="157" customFormat="1" ht="14.25">
      <c r="A279" s="211" t="s">
        <v>223</v>
      </c>
      <c r="B279" s="85"/>
      <c r="C279" s="85"/>
      <c r="D279" s="210"/>
      <c r="E279" s="85"/>
    </row>
    <row r="280" spans="1:5" s="157" customFormat="1" ht="14.25">
      <c r="A280" s="211" t="s">
        <v>375</v>
      </c>
      <c r="B280" s="85">
        <v>33</v>
      </c>
      <c r="C280" s="85"/>
      <c r="D280" s="210"/>
      <c r="E280" s="85"/>
    </row>
    <row r="281" spans="1:5" s="157" customFormat="1" ht="14.25">
      <c r="A281" s="208" t="s">
        <v>376</v>
      </c>
      <c r="B281" s="205">
        <f>SUM(B282:B287)</f>
        <v>3</v>
      </c>
      <c r="C281" s="205">
        <f>SUM(C282:C287)</f>
        <v>0</v>
      </c>
      <c r="D281" s="207"/>
      <c r="E281" s="205"/>
    </row>
    <row r="282" spans="1:5" s="157" customFormat="1" ht="14.25">
      <c r="A282" s="209" t="s">
        <v>214</v>
      </c>
      <c r="B282" s="85"/>
      <c r="C282" s="85"/>
      <c r="D282" s="210"/>
      <c r="E282" s="85"/>
    </row>
    <row r="283" spans="1:5" s="157" customFormat="1" ht="14.25">
      <c r="A283" s="209" t="s">
        <v>215</v>
      </c>
      <c r="B283" s="85"/>
      <c r="C283" s="85"/>
      <c r="D283" s="210"/>
      <c r="E283" s="85"/>
    </row>
    <row r="284" spans="1:5" s="157" customFormat="1" ht="14.25">
      <c r="A284" s="211" t="s">
        <v>216</v>
      </c>
      <c r="B284" s="85"/>
      <c r="C284" s="85"/>
      <c r="D284" s="210"/>
      <c r="E284" s="85"/>
    </row>
    <row r="285" spans="1:5" s="157" customFormat="1" ht="14.25">
      <c r="A285" s="211" t="s">
        <v>377</v>
      </c>
      <c r="B285" s="85">
        <v>3</v>
      </c>
      <c r="C285" s="85"/>
      <c r="D285" s="210"/>
      <c r="E285" s="85"/>
    </row>
    <row r="286" spans="1:5" s="157" customFormat="1" ht="14.25">
      <c r="A286" s="211" t="s">
        <v>223</v>
      </c>
      <c r="B286" s="85"/>
      <c r="C286" s="85"/>
      <c r="D286" s="210"/>
      <c r="E286" s="85"/>
    </row>
    <row r="287" spans="1:5" s="157" customFormat="1" ht="14.25">
      <c r="A287" s="85" t="s">
        <v>378</v>
      </c>
      <c r="B287" s="85"/>
      <c r="C287" s="85"/>
      <c r="D287" s="210"/>
      <c r="E287" s="85"/>
    </row>
    <row r="288" spans="1:5" s="157" customFormat="1" ht="14.25">
      <c r="A288" s="214" t="s">
        <v>379</v>
      </c>
      <c r="B288" s="205">
        <f>SUM(B289:B295)</f>
        <v>59</v>
      </c>
      <c r="C288" s="205">
        <f>SUM(C289:C295)</f>
        <v>32</v>
      </c>
      <c r="D288" s="207">
        <f>C288/B288*100</f>
        <v>54.23728813559322</v>
      </c>
      <c r="E288" s="205"/>
    </row>
    <row r="289" spans="1:5" s="157" customFormat="1" ht="14.25">
      <c r="A289" s="209" t="s">
        <v>214</v>
      </c>
      <c r="B289" s="85">
        <v>59</v>
      </c>
      <c r="C289" s="85">
        <v>32</v>
      </c>
      <c r="D289" s="210">
        <f>C289/B289*100</f>
        <v>54.23728813559322</v>
      </c>
      <c r="E289" s="85"/>
    </row>
    <row r="290" spans="1:5" s="157" customFormat="1" ht="14.25">
      <c r="A290" s="209" t="s">
        <v>215</v>
      </c>
      <c r="B290" s="85"/>
      <c r="C290" s="85"/>
      <c r="D290" s="210"/>
      <c r="E290" s="85"/>
    </row>
    <row r="291" spans="1:5" s="157" customFormat="1" ht="14.25">
      <c r="A291" s="211" t="s">
        <v>216</v>
      </c>
      <c r="B291" s="85"/>
      <c r="C291" s="85"/>
      <c r="D291" s="210"/>
      <c r="E291" s="85"/>
    </row>
    <row r="292" spans="1:5" s="157" customFormat="1" ht="14.25">
      <c r="A292" s="211" t="s">
        <v>380</v>
      </c>
      <c r="B292" s="85"/>
      <c r="C292" s="85"/>
      <c r="D292" s="210"/>
      <c r="E292" s="85"/>
    </row>
    <row r="293" spans="1:5" s="157" customFormat="1" ht="14.25">
      <c r="A293" s="225" t="s">
        <v>381</v>
      </c>
      <c r="B293" s="85"/>
      <c r="C293" s="85"/>
      <c r="D293" s="210"/>
      <c r="E293" s="85"/>
    </row>
    <row r="294" spans="1:5" s="157" customFormat="1" ht="14.25">
      <c r="A294" s="211" t="s">
        <v>223</v>
      </c>
      <c r="B294" s="85"/>
      <c r="C294" s="85"/>
      <c r="D294" s="210"/>
      <c r="E294" s="85"/>
    </row>
    <row r="295" spans="1:5" s="157" customFormat="1" ht="14.25">
      <c r="A295" s="211" t="s">
        <v>382</v>
      </c>
      <c r="B295" s="85"/>
      <c r="C295" s="85"/>
      <c r="D295" s="210"/>
      <c r="E295" s="85"/>
    </row>
    <row r="296" spans="1:5" s="157" customFormat="1" ht="14.25">
      <c r="A296" s="205" t="s">
        <v>383</v>
      </c>
      <c r="B296" s="205">
        <f>SUM(B297:B304)</f>
        <v>21</v>
      </c>
      <c r="C296" s="205">
        <f>SUM(C297:C304)</f>
        <v>8</v>
      </c>
      <c r="D296" s="207">
        <f>C296/B296*100</f>
        <v>38.095238095238095</v>
      </c>
      <c r="E296" s="205"/>
    </row>
    <row r="297" spans="1:5" s="157" customFormat="1" ht="14.25">
      <c r="A297" s="209" t="s">
        <v>214</v>
      </c>
      <c r="B297" s="85">
        <v>21</v>
      </c>
      <c r="C297" s="85">
        <v>8</v>
      </c>
      <c r="D297" s="210">
        <f>C297/B297*100</f>
        <v>38.095238095238095</v>
      </c>
      <c r="E297" s="85"/>
    </row>
    <row r="298" spans="1:5" s="157" customFormat="1" ht="14.25">
      <c r="A298" s="209" t="s">
        <v>215</v>
      </c>
      <c r="B298" s="85"/>
      <c r="C298" s="85"/>
      <c r="D298" s="210"/>
      <c r="E298" s="85"/>
    </row>
    <row r="299" spans="1:5" s="157" customFormat="1" ht="14.25">
      <c r="A299" s="209" t="s">
        <v>216</v>
      </c>
      <c r="B299" s="85"/>
      <c r="C299" s="85"/>
      <c r="D299" s="210"/>
      <c r="E299" s="85"/>
    </row>
    <row r="300" spans="1:5" s="157" customFormat="1" ht="14.25">
      <c r="A300" s="211" t="s">
        <v>384</v>
      </c>
      <c r="B300" s="85"/>
      <c r="C300" s="85"/>
      <c r="D300" s="210"/>
      <c r="E300" s="85"/>
    </row>
    <row r="301" spans="1:5" s="157" customFormat="1" ht="14.25">
      <c r="A301" s="211" t="s">
        <v>385</v>
      </c>
      <c r="B301" s="85"/>
      <c r="C301" s="85"/>
      <c r="D301" s="210"/>
      <c r="E301" s="85"/>
    </row>
    <row r="302" spans="1:5" s="157" customFormat="1" ht="14.25">
      <c r="A302" s="211" t="s">
        <v>386</v>
      </c>
      <c r="B302" s="85"/>
      <c r="C302" s="85"/>
      <c r="D302" s="210"/>
      <c r="E302" s="85"/>
    </row>
    <row r="303" spans="1:5" s="157" customFormat="1" ht="14.25">
      <c r="A303" s="209" t="s">
        <v>223</v>
      </c>
      <c r="B303" s="85"/>
      <c r="C303" s="85"/>
      <c r="D303" s="210"/>
      <c r="E303" s="85"/>
    </row>
    <row r="304" spans="1:5" s="157" customFormat="1" ht="14.25">
      <c r="A304" s="209" t="s">
        <v>387</v>
      </c>
      <c r="B304" s="85"/>
      <c r="C304" s="85"/>
      <c r="D304" s="210"/>
      <c r="E304" s="85"/>
    </row>
    <row r="305" spans="1:5" s="157" customFormat="1" ht="14.25">
      <c r="A305" s="208" t="s">
        <v>388</v>
      </c>
      <c r="B305" s="205">
        <f>SUM(B306:B320)</f>
        <v>399</v>
      </c>
      <c r="C305" s="205">
        <f>SUM(C306:C320)</f>
        <v>355</v>
      </c>
      <c r="D305" s="207">
        <f aca="true" t="shared" si="18" ref="D305:D307">C305/B305*100</f>
        <v>88.97243107769424</v>
      </c>
      <c r="E305" s="205"/>
    </row>
    <row r="306" spans="1:5" s="157" customFormat="1" ht="14.25">
      <c r="A306" s="211" t="s">
        <v>214</v>
      </c>
      <c r="B306" s="85">
        <v>262</v>
      </c>
      <c r="C306" s="85">
        <v>262</v>
      </c>
      <c r="D306" s="210">
        <f t="shared" si="18"/>
        <v>100</v>
      </c>
      <c r="E306" s="85"/>
    </row>
    <row r="307" spans="1:5" s="157" customFormat="1" ht="14.25">
      <c r="A307" s="211" t="s">
        <v>215</v>
      </c>
      <c r="B307" s="85">
        <v>121</v>
      </c>
      <c r="C307" s="85">
        <v>13</v>
      </c>
      <c r="D307" s="210">
        <f t="shared" si="18"/>
        <v>10.743801652892563</v>
      </c>
      <c r="E307" s="85"/>
    </row>
    <row r="308" spans="1:5" s="157" customFormat="1" ht="14.25">
      <c r="A308" s="211" t="s">
        <v>216</v>
      </c>
      <c r="B308" s="85"/>
      <c r="C308" s="85"/>
      <c r="D308" s="210"/>
      <c r="E308" s="85"/>
    </row>
    <row r="309" spans="1:5" s="157" customFormat="1" ht="14.25">
      <c r="A309" s="226" t="s">
        <v>389</v>
      </c>
      <c r="B309" s="85">
        <v>9</v>
      </c>
      <c r="C309" s="85">
        <v>12</v>
      </c>
      <c r="D309" s="210"/>
      <c r="E309" s="85"/>
    </row>
    <row r="310" spans="1:5" s="157" customFormat="1" ht="14.25">
      <c r="A310" s="209" t="s">
        <v>390</v>
      </c>
      <c r="B310" s="85"/>
      <c r="C310" s="85">
        <v>68</v>
      </c>
      <c r="D310" s="210"/>
      <c r="E310" s="85"/>
    </row>
    <row r="311" spans="1:5" s="157" customFormat="1" ht="14.25">
      <c r="A311" s="209" t="s">
        <v>391</v>
      </c>
      <c r="B311" s="85"/>
      <c r="C311" s="85"/>
      <c r="D311" s="210"/>
      <c r="E311" s="85"/>
    </row>
    <row r="312" spans="1:5" s="157" customFormat="1" ht="14.25">
      <c r="A312" s="212" t="s">
        <v>392</v>
      </c>
      <c r="B312" s="85">
        <v>7</v>
      </c>
      <c r="C312" s="85"/>
      <c r="D312" s="210">
        <f>C312/B312*100</f>
        <v>0</v>
      </c>
      <c r="E312" s="85"/>
    </row>
    <row r="313" spans="1:5" s="157" customFormat="1" ht="14.25">
      <c r="A313" s="225" t="s">
        <v>393</v>
      </c>
      <c r="B313" s="85"/>
      <c r="C313" s="85"/>
      <c r="D313" s="210"/>
      <c r="E313" s="85"/>
    </row>
    <row r="314" spans="1:5" s="157" customFormat="1" ht="14.25">
      <c r="A314" s="211" t="s">
        <v>394</v>
      </c>
      <c r="B314" s="85"/>
      <c r="C314" s="85"/>
      <c r="D314" s="210"/>
      <c r="E314" s="85"/>
    </row>
    <row r="315" spans="1:5" s="157" customFormat="1" ht="14.25">
      <c r="A315" s="211" t="s">
        <v>395</v>
      </c>
      <c r="B315" s="85"/>
      <c r="C315" s="85"/>
      <c r="D315" s="210"/>
      <c r="E315" s="85"/>
    </row>
    <row r="316" spans="1:5" s="157" customFormat="1" ht="14.25">
      <c r="A316" s="211" t="s">
        <v>396</v>
      </c>
      <c r="B316" s="85"/>
      <c r="C316" s="85"/>
      <c r="D316" s="210"/>
      <c r="E316" s="85"/>
    </row>
    <row r="317" spans="1:5" s="157" customFormat="1" ht="14.25">
      <c r="A317" s="225" t="s">
        <v>397</v>
      </c>
      <c r="B317" s="85"/>
      <c r="C317" s="85"/>
      <c r="D317" s="210"/>
      <c r="E317" s="85"/>
    </row>
    <row r="318" spans="1:5" s="157" customFormat="1" ht="14.25">
      <c r="A318" s="225" t="s">
        <v>256</v>
      </c>
      <c r="B318" s="85"/>
      <c r="C318" s="85"/>
      <c r="D318" s="210"/>
      <c r="E318" s="85"/>
    </row>
    <row r="319" spans="1:5" s="157" customFormat="1" ht="14.25">
      <c r="A319" s="211" t="s">
        <v>223</v>
      </c>
      <c r="B319" s="85"/>
      <c r="C319" s="85"/>
      <c r="D319" s="210"/>
      <c r="E319" s="85"/>
    </row>
    <row r="320" spans="1:5" s="157" customFormat="1" ht="14.25">
      <c r="A320" s="209" t="s">
        <v>398</v>
      </c>
      <c r="B320" s="85"/>
      <c r="C320" s="85"/>
      <c r="D320" s="210"/>
      <c r="E320" s="85"/>
    </row>
    <row r="321" spans="1:5" s="157" customFormat="1" ht="14.25">
      <c r="A321" s="214" t="s">
        <v>399</v>
      </c>
      <c r="B321" s="205">
        <f>SUM(B322:B329)</f>
        <v>0</v>
      </c>
      <c r="C321" s="205">
        <f>SUM(C322:C329)</f>
        <v>0</v>
      </c>
      <c r="D321" s="207"/>
      <c r="E321" s="205"/>
    </row>
    <row r="322" spans="1:5" s="157" customFormat="1" ht="14.25">
      <c r="A322" s="209" t="s">
        <v>214</v>
      </c>
      <c r="B322" s="85"/>
      <c r="C322" s="85"/>
      <c r="D322" s="210"/>
      <c r="E322" s="85"/>
    </row>
    <row r="323" spans="1:5" s="157" customFormat="1" ht="14.25">
      <c r="A323" s="211" t="s">
        <v>215</v>
      </c>
      <c r="B323" s="85"/>
      <c r="C323" s="85"/>
      <c r="D323" s="210"/>
      <c r="E323" s="85"/>
    </row>
    <row r="324" spans="1:5" s="157" customFormat="1" ht="14.25">
      <c r="A324" s="211" t="s">
        <v>216</v>
      </c>
      <c r="B324" s="85"/>
      <c r="C324" s="85"/>
      <c r="D324" s="210"/>
      <c r="E324" s="85"/>
    </row>
    <row r="325" spans="1:5" s="157" customFormat="1" ht="14.25">
      <c r="A325" s="211" t="s">
        <v>400</v>
      </c>
      <c r="B325" s="85"/>
      <c r="C325" s="85"/>
      <c r="D325" s="210"/>
      <c r="E325" s="85"/>
    </row>
    <row r="326" spans="1:5" s="157" customFormat="1" ht="14.25">
      <c r="A326" s="85" t="s">
        <v>401</v>
      </c>
      <c r="B326" s="85"/>
      <c r="C326" s="85"/>
      <c r="D326" s="210"/>
      <c r="E326" s="85"/>
    </row>
    <row r="327" spans="1:5" s="157" customFormat="1" ht="14.25">
      <c r="A327" s="209" t="s">
        <v>402</v>
      </c>
      <c r="B327" s="85"/>
      <c r="C327" s="85"/>
      <c r="D327" s="210"/>
      <c r="E327" s="85"/>
    </row>
    <row r="328" spans="1:5" s="157" customFormat="1" ht="14.25">
      <c r="A328" s="209" t="s">
        <v>223</v>
      </c>
      <c r="B328" s="85"/>
      <c r="C328" s="85"/>
      <c r="D328" s="210"/>
      <c r="E328" s="85"/>
    </row>
    <row r="329" spans="1:5" s="157" customFormat="1" ht="14.25">
      <c r="A329" s="209" t="s">
        <v>403</v>
      </c>
      <c r="B329" s="85"/>
      <c r="C329" s="85"/>
      <c r="D329" s="210"/>
      <c r="E329" s="85"/>
    </row>
    <row r="330" spans="1:5" s="157" customFormat="1" ht="14.25">
      <c r="A330" s="213" t="s">
        <v>404</v>
      </c>
      <c r="B330" s="205">
        <f>SUM(B331:B339)</f>
        <v>0</v>
      </c>
      <c r="C330" s="205">
        <f>SUM(C331:C339)</f>
        <v>0</v>
      </c>
      <c r="D330" s="207"/>
      <c r="E330" s="205"/>
    </row>
    <row r="331" spans="1:5" s="157" customFormat="1" ht="14.25">
      <c r="A331" s="211" t="s">
        <v>214</v>
      </c>
      <c r="B331" s="85"/>
      <c r="C331" s="85"/>
      <c r="D331" s="210"/>
      <c r="E331" s="85"/>
    </row>
    <row r="332" spans="1:5" s="157" customFormat="1" ht="14.25">
      <c r="A332" s="211" t="s">
        <v>215</v>
      </c>
      <c r="B332" s="85"/>
      <c r="C332" s="85"/>
      <c r="D332" s="210"/>
      <c r="E332" s="85"/>
    </row>
    <row r="333" spans="1:5" s="157" customFormat="1" ht="14.25">
      <c r="A333" s="209" t="s">
        <v>216</v>
      </c>
      <c r="B333" s="85"/>
      <c r="C333" s="85"/>
      <c r="D333" s="210"/>
      <c r="E333" s="85"/>
    </row>
    <row r="334" spans="1:5" s="157" customFormat="1" ht="14.25">
      <c r="A334" s="209" t="s">
        <v>405</v>
      </c>
      <c r="B334" s="85"/>
      <c r="C334" s="85"/>
      <c r="D334" s="210"/>
      <c r="E334" s="85"/>
    </row>
    <row r="335" spans="1:5" s="157" customFormat="1" ht="14.25">
      <c r="A335" s="209" t="s">
        <v>406</v>
      </c>
      <c r="B335" s="85"/>
      <c r="C335" s="85"/>
      <c r="D335" s="210"/>
      <c r="E335" s="85"/>
    </row>
    <row r="336" spans="1:5" s="157" customFormat="1" ht="14.25">
      <c r="A336" s="211" t="s">
        <v>407</v>
      </c>
      <c r="B336" s="85"/>
      <c r="C336" s="85"/>
      <c r="D336" s="210"/>
      <c r="E336" s="85"/>
    </row>
    <row r="337" spans="1:5" s="157" customFormat="1" ht="14.25">
      <c r="A337" s="225" t="s">
        <v>256</v>
      </c>
      <c r="B337" s="85"/>
      <c r="C337" s="85"/>
      <c r="D337" s="210"/>
      <c r="E337" s="85"/>
    </row>
    <row r="338" spans="1:5" s="157" customFormat="1" ht="14.25">
      <c r="A338" s="211" t="s">
        <v>223</v>
      </c>
      <c r="B338" s="85"/>
      <c r="C338" s="85"/>
      <c r="D338" s="210"/>
      <c r="E338" s="85"/>
    </row>
    <row r="339" spans="1:5" s="157" customFormat="1" ht="14.25">
      <c r="A339" s="211" t="s">
        <v>408</v>
      </c>
      <c r="B339" s="85"/>
      <c r="C339" s="85"/>
      <c r="D339" s="210"/>
      <c r="E339" s="85"/>
    </row>
    <row r="340" spans="1:5" s="157" customFormat="1" ht="14.25">
      <c r="A340" s="205" t="s">
        <v>409</v>
      </c>
      <c r="B340" s="205">
        <f>SUM(B341:B347)</f>
        <v>0</v>
      </c>
      <c r="C340" s="205">
        <f>SUM(C341:C347)</f>
        <v>0</v>
      </c>
      <c r="D340" s="207"/>
      <c r="E340" s="205"/>
    </row>
    <row r="341" spans="1:5" s="157" customFormat="1" ht="14.25">
      <c r="A341" s="209" t="s">
        <v>214</v>
      </c>
      <c r="B341" s="85"/>
      <c r="C341" s="85"/>
      <c r="D341" s="210"/>
      <c r="E341" s="85"/>
    </row>
    <row r="342" spans="1:5" s="157" customFormat="1" ht="14.25">
      <c r="A342" s="209" t="s">
        <v>215</v>
      </c>
      <c r="B342" s="85"/>
      <c r="C342" s="85"/>
      <c r="D342" s="210"/>
      <c r="E342" s="85"/>
    </row>
    <row r="343" spans="1:5" s="157" customFormat="1" ht="14.25">
      <c r="A343" s="212" t="s">
        <v>216</v>
      </c>
      <c r="B343" s="85"/>
      <c r="C343" s="85"/>
      <c r="D343" s="210"/>
      <c r="E343" s="85"/>
    </row>
    <row r="344" spans="1:5" s="157" customFormat="1" ht="14.25">
      <c r="A344" s="215" t="s">
        <v>410</v>
      </c>
      <c r="B344" s="85"/>
      <c r="C344" s="85"/>
      <c r="D344" s="210"/>
      <c r="E344" s="85"/>
    </row>
    <row r="345" spans="1:5" s="157" customFormat="1" ht="14.25">
      <c r="A345" s="211" t="s">
        <v>411</v>
      </c>
      <c r="B345" s="85"/>
      <c r="C345" s="85"/>
      <c r="D345" s="210"/>
      <c r="E345" s="85"/>
    </row>
    <row r="346" spans="1:5" s="157" customFormat="1" ht="14.25">
      <c r="A346" s="211" t="s">
        <v>223</v>
      </c>
      <c r="B346" s="85"/>
      <c r="C346" s="85"/>
      <c r="D346" s="210"/>
      <c r="E346" s="85"/>
    </row>
    <row r="347" spans="1:5" s="157" customFormat="1" ht="14.25">
      <c r="A347" s="209" t="s">
        <v>412</v>
      </c>
      <c r="B347" s="85"/>
      <c r="C347" s="85"/>
      <c r="D347" s="210"/>
      <c r="E347" s="85"/>
    </row>
    <row r="348" spans="1:5" s="157" customFormat="1" ht="14.25">
      <c r="A348" s="208" t="s">
        <v>413</v>
      </c>
      <c r="B348" s="205">
        <f>SUM(B349:B353)</f>
        <v>0</v>
      </c>
      <c r="C348" s="205">
        <f>SUM(C349:C353)</f>
        <v>0</v>
      </c>
      <c r="D348" s="207"/>
      <c r="E348" s="205"/>
    </row>
    <row r="349" spans="1:5" s="157" customFormat="1" ht="14.25">
      <c r="A349" s="209" t="s">
        <v>214</v>
      </c>
      <c r="B349" s="85"/>
      <c r="C349" s="85"/>
      <c r="D349" s="210"/>
      <c r="E349" s="85"/>
    </row>
    <row r="350" spans="1:5" s="157" customFormat="1" ht="14.25">
      <c r="A350" s="211" t="s">
        <v>215</v>
      </c>
      <c r="B350" s="85"/>
      <c r="C350" s="85"/>
      <c r="D350" s="210"/>
      <c r="E350" s="85"/>
    </row>
    <row r="351" spans="1:5" s="157" customFormat="1" ht="14.25">
      <c r="A351" s="216" t="s">
        <v>256</v>
      </c>
      <c r="B351" s="85"/>
      <c r="C351" s="85"/>
      <c r="D351" s="210"/>
      <c r="E351" s="85"/>
    </row>
    <row r="352" spans="1:5" s="157" customFormat="1" ht="14.25">
      <c r="A352" s="225" t="s">
        <v>414</v>
      </c>
      <c r="B352" s="85"/>
      <c r="C352" s="85"/>
      <c r="D352" s="210"/>
      <c r="E352" s="85"/>
    </row>
    <row r="353" spans="1:5" s="157" customFormat="1" ht="14.25">
      <c r="A353" s="209" t="s">
        <v>415</v>
      </c>
      <c r="B353" s="85"/>
      <c r="C353" s="85"/>
      <c r="D353" s="210"/>
      <c r="E353" s="85"/>
    </row>
    <row r="354" spans="1:5" s="157" customFormat="1" ht="14.25">
      <c r="A354" s="208" t="s">
        <v>416</v>
      </c>
      <c r="B354" s="205">
        <f>B355</f>
        <v>0</v>
      </c>
      <c r="C354" s="205">
        <f>C355</f>
        <v>5</v>
      </c>
      <c r="D354" s="207"/>
      <c r="E354" s="205"/>
    </row>
    <row r="355" spans="1:5" s="157" customFormat="1" ht="14.25">
      <c r="A355" s="209" t="s">
        <v>417</v>
      </c>
      <c r="B355" s="85"/>
      <c r="C355" s="85">
        <v>5</v>
      </c>
      <c r="D355" s="210"/>
      <c r="E355" s="85"/>
    </row>
    <row r="356" spans="1:5" s="157" customFormat="1" ht="14.25">
      <c r="A356" s="205" t="s">
        <v>186</v>
      </c>
      <c r="B356" s="205">
        <f>B357+B362+B371+B378+B384+B388+B392+B396+B402+B409</f>
        <v>17496</v>
      </c>
      <c r="C356" s="205">
        <f>C357+C362+C371+C378+C384+C388+C392+C396+C402+C409</f>
        <v>16865</v>
      </c>
      <c r="D356" s="207">
        <f aca="true" t="shared" si="19" ref="D356:D358">C356/B356*100</f>
        <v>96.39346136259717</v>
      </c>
      <c r="E356" s="205"/>
    </row>
    <row r="357" spans="1:5" s="157" customFormat="1" ht="14.25">
      <c r="A357" s="213" t="s">
        <v>418</v>
      </c>
      <c r="B357" s="205">
        <f>SUM(B358:B361)</f>
        <v>774</v>
      </c>
      <c r="C357" s="205">
        <f>SUM(C358:C361)</f>
        <v>604</v>
      </c>
      <c r="D357" s="207">
        <f t="shared" si="19"/>
        <v>78.0361757105943</v>
      </c>
      <c r="E357" s="205"/>
    </row>
    <row r="358" spans="1:5" s="157" customFormat="1" ht="14.25">
      <c r="A358" s="209" t="s">
        <v>214</v>
      </c>
      <c r="B358" s="85">
        <v>766</v>
      </c>
      <c r="C358" s="85">
        <v>604</v>
      </c>
      <c r="D358" s="210">
        <f t="shared" si="19"/>
        <v>78.85117493472585</v>
      </c>
      <c r="E358" s="85"/>
    </row>
    <row r="359" spans="1:5" s="157" customFormat="1" ht="14.25">
      <c r="A359" s="209" t="s">
        <v>215</v>
      </c>
      <c r="B359" s="85"/>
      <c r="C359" s="85"/>
      <c r="D359" s="210"/>
      <c r="E359" s="85"/>
    </row>
    <row r="360" spans="1:5" s="157" customFormat="1" ht="14.25">
      <c r="A360" s="209" t="s">
        <v>216</v>
      </c>
      <c r="B360" s="85"/>
      <c r="C360" s="85"/>
      <c r="D360" s="210"/>
      <c r="E360" s="85"/>
    </row>
    <row r="361" spans="1:5" s="157" customFormat="1" ht="14.25">
      <c r="A361" s="215" t="s">
        <v>419</v>
      </c>
      <c r="B361" s="85">
        <v>8</v>
      </c>
      <c r="C361" s="85"/>
      <c r="D361" s="210">
        <f aca="true" t="shared" si="20" ref="D361:D366">C361/B361*100</f>
        <v>0</v>
      </c>
      <c r="E361" s="85"/>
    </row>
    <row r="362" spans="1:5" s="157" customFormat="1" ht="14.25">
      <c r="A362" s="208" t="s">
        <v>420</v>
      </c>
      <c r="B362" s="205">
        <f>SUM(B363:B370)</f>
        <v>14936</v>
      </c>
      <c r="C362" s="205">
        <f>SUM(C363:C370)</f>
        <v>14502</v>
      </c>
      <c r="D362" s="207">
        <f t="shared" si="20"/>
        <v>97.09426888055704</v>
      </c>
      <c r="E362" s="205"/>
    </row>
    <row r="363" spans="1:5" s="157" customFormat="1" ht="14.25">
      <c r="A363" s="209" t="s">
        <v>421</v>
      </c>
      <c r="B363" s="85">
        <v>730</v>
      </c>
      <c r="C363" s="85">
        <v>711</v>
      </c>
      <c r="D363" s="210">
        <f t="shared" si="20"/>
        <v>97.3972602739726</v>
      </c>
      <c r="E363" s="85"/>
    </row>
    <row r="364" spans="1:5" s="157" customFormat="1" ht="14.25">
      <c r="A364" s="209" t="s">
        <v>422</v>
      </c>
      <c r="B364" s="85">
        <v>4775</v>
      </c>
      <c r="C364" s="85">
        <v>4812</v>
      </c>
      <c r="D364" s="210">
        <f t="shared" si="20"/>
        <v>100.77486910994764</v>
      </c>
      <c r="E364" s="85"/>
    </row>
    <row r="365" spans="1:5" s="157" customFormat="1" ht="14.25">
      <c r="A365" s="211" t="s">
        <v>423</v>
      </c>
      <c r="B365" s="85">
        <v>3874</v>
      </c>
      <c r="C365" s="85">
        <v>3691</v>
      </c>
      <c r="D365" s="210">
        <f t="shared" si="20"/>
        <v>95.27620030975736</v>
      </c>
      <c r="E365" s="85"/>
    </row>
    <row r="366" spans="1:5" s="157" customFormat="1" ht="14.25">
      <c r="A366" s="211" t="s">
        <v>424</v>
      </c>
      <c r="B366" s="85">
        <v>1645</v>
      </c>
      <c r="C366" s="85">
        <v>1707</v>
      </c>
      <c r="D366" s="210">
        <f t="shared" si="20"/>
        <v>103.76899696048632</v>
      </c>
      <c r="E366" s="85"/>
    </row>
    <row r="367" spans="1:5" s="157" customFormat="1" ht="14.25">
      <c r="A367" s="211" t="s">
        <v>425</v>
      </c>
      <c r="B367" s="85"/>
      <c r="C367" s="85"/>
      <c r="D367" s="210"/>
      <c r="E367" s="85"/>
    </row>
    <row r="368" spans="1:5" s="157" customFormat="1" ht="14.25">
      <c r="A368" s="209" t="s">
        <v>426</v>
      </c>
      <c r="B368" s="85"/>
      <c r="C368" s="85"/>
      <c r="D368" s="210"/>
      <c r="E368" s="85"/>
    </row>
    <row r="369" spans="1:5" s="157" customFormat="1" ht="14.25">
      <c r="A369" s="209" t="s">
        <v>427</v>
      </c>
      <c r="B369" s="85"/>
      <c r="C369" s="85"/>
      <c r="D369" s="210"/>
      <c r="E369" s="85"/>
    </row>
    <row r="370" spans="1:5" s="157" customFormat="1" ht="14.25">
      <c r="A370" s="209" t="s">
        <v>428</v>
      </c>
      <c r="B370" s="85">
        <v>3912</v>
      </c>
      <c r="C370" s="85">
        <v>3581</v>
      </c>
      <c r="D370" s="210">
        <f aca="true" t="shared" si="21" ref="D370:D375">C370/B370*100</f>
        <v>91.53885480572596</v>
      </c>
      <c r="E370" s="85"/>
    </row>
    <row r="371" spans="1:5" s="157" customFormat="1" ht="14.25">
      <c r="A371" s="208" t="s">
        <v>429</v>
      </c>
      <c r="B371" s="205">
        <f>SUM(B372:B377)</f>
        <v>954</v>
      </c>
      <c r="C371" s="205">
        <f>SUM(C372:C377)</f>
        <v>925</v>
      </c>
      <c r="D371" s="207">
        <f t="shared" si="21"/>
        <v>96.96016771488469</v>
      </c>
      <c r="E371" s="205"/>
    </row>
    <row r="372" spans="1:5" s="157" customFormat="1" ht="14.25">
      <c r="A372" s="209" t="s">
        <v>430</v>
      </c>
      <c r="B372" s="85"/>
      <c r="C372" s="85"/>
      <c r="D372" s="210"/>
      <c r="E372" s="85"/>
    </row>
    <row r="373" spans="1:5" s="157" customFormat="1" ht="14.25">
      <c r="A373" s="209" t="s">
        <v>431</v>
      </c>
      <c r="B373" s="85"/>
      <c r="C373" s="85"/>
      <c r="D373" s="210"/>
      <c r="E373" s="85"/>
    </row>
    <row r="374" spans="1:5" s="157" customFormat="1" ht="14.25">
      <c r="A374" s="209" t="s">
        <v>432</v>
      </c>
      <c r="B374" s="85"/>
      <c r="C374" s="85"/>
      <c r="D374" s="210"/>
      <c r="E374" s="85"/>
    </row>
    <row r="375" spans="1:5" s="157" customFormat="1" ht="14.25">
      <c r="A375" s="211" t="s">
        <v>433</v>
      </c>
      <c r="B375" s="85">
        <v>954</v>
      </c>
      <c r="C375" s="85">
        <v>925</v>
      </c>
      <c r="D375" s="210">
        <f t="shared" si="21"/>
        <v>96.96016771488469</v>
      </c>
      <c r="E375" s="85"/>
    </row>
    <row r="376" spans="1:5" s="157" customFormat="1" ht="14.25">
      <c r="A376" s="211" t="s">
        <v>434</v>
      </c>
      <c r="B376" s="85"/>
      <c r="C376" s="85"/>
      <c r="D376" s="210"/>
      <c r="E376" s="85"/>
    </row>
    <row r="377" spans="1:5" s="157" customFormat="1" ht="14.25">
      <c r="A377" s="211" t="s">
        <v>435</v>
      </c>
      <c r="B377" s="85"/>
      <c r="C377" s="85"/>
      <c r="D377" s="210"/>
      <c r="E377" s="85"/>
    </row>
    <row r="378" spans="1:5" s="157" customFormat="1" ht="14.25">
      <c r="A378" s="205" t="s">
        <v>436</v>
      </c>
      <c r="B378" s="205">
        <f>SUM(B379:B383)</f>
        <v>8</v>
      </c>
      <c r="C378" s="205">
        <f>SUM(C379:C383)</f>
        <v>3</v>
      </c>
      <c r="D378" s="207">
        <f>C378/B378*100</f>
        <v>37.5</v>
      </c>
      <c r="E378" s="205"/>
    </row>
    <row r="379" spans="1:5" s="157" customFormat="1" ht="14.25">
      <c r="A379" s="209" t="s">
        <v>437</v>
      </c>
      <c r="B379" s="85"/>
      <c r="C379" s="85"/>
      <c r="D379" s="210"/>
      <c r="E379" s="85"/>
    </row>
    <row r="380" spans="1:5" s="157" customFormat="1" ht="14.25">
      <c r="A380" s="209" t="s">
        <v>438</v>
      </c>
      <c r="B380" s="85"/>
      <c r="C380" s="85"/>
      <c r="D380" s="210"/>
      <c r="E380" s="85"/>
    </row>
    <row r="381" spans="1:5" s="157" customFormat="1" ht="14.25">
      <c r="A381" s="209" t="s">
        <v>439</v>
      </c>
      <c r="B381" s="85"/>
      <c r="C381" s="85"/>
      <c r="D381" s="210"/>
      <c r="E381" s="85"/>
    </row>
    <row r="382" spans="1:5" s="157" customFormat="1" ht="14.25">
      <c r="A382" s="211" t="s">
        <v>440</v>
      </c>
      <c r="B382" s="85"/>
      <c r="C382" s="85"/>
      <c r="D382" s="210"/>
      <c r="E382" s="85"/>
    </row>
    <row r="383" spans="1:5" s="157" customFormat="1" ht="14.25">
      <c r="A383" s="211" t="s">
        <v>441</v>
      </c>
      <c r="B383" s="85">
        <v>8</v>
      </c>
      <c r="C383" s="85">
        <v>3</v>
      </c>
      <c r="D383" s="210">
        <f>C383/B383*100</f>
        <v>37.5</v>
      </c>
      <c r="E383" s="85"/>
    </row>
    <row r="384" spans="1:5" s="157" customFormat="1" ht="14.25">
      <c r="A384" s="213" t="s">
        <v>442</v>
      </c>
      <c r="B384" s="205">
        <f>SUM(B385:B387)</f>
        <v>0</v>
      </c>
      <c r="C384" s="205">
        <f>SUM(C385:C387)</f>
        <v>0</v>
      </c>
      <c r="D384" s="207"/>
      <c r="E384" s="205"/>
    </row>
    <row r="385" spans="1:5" s="157" customFormat="1" ht="14.25">
      <c r="A385" s="209" t="s">
        <v>443</v>
      </c>
      <c r="B385" s="85"/>
      <c r="C385" s="85"/>
      <c r="D385" s="210"/>
      <c r="E385" s="85"/>
    </row>
    <row r="386" spans="1:5" s="157" customFormat="1" ht="14.25">
      <c r="A386" s="209" t="s">
        <v>444</v>
      </c>
      <c r="B386" s="85"/>
      <c r="C386" s="85"/>
      <c r="D386" s="210"/>
      <c r="E386" s="85"/>
    </row>
    <row r="387" spans="1:5" s="157" customFormat="1" ht="14.25">
      <c r="A387" s="209" t="s">
        <v>445</v>
      </c>
      <c r="B387" s="85"/>
      <c r="C387" s="85"/>
      <c r="D387" s="210"/>
      <c r="E387" s="85"/>
    </row>
    <row r="388" spans="1:5" s="157" customFormat="1" ht="14.25">
      <c r="A388" s="213" t="s">
        <v>446</v>
      </c>
      <c r="B388" s="205">
        <f>SUM(B389:B391)</f>
        <v>0</v>
      </c>
      <c r="C388" s="205">
        <f>SUM(C389:C391)</f>
        <v>0</v>
      </c>
      <c r="D388" s="207"/>
      <c r="E388" s="205"/>
    </row>
    <row r="389" spans="1:5" s="157" customFormat="1" ht="14.25">
      <c r="A389" s="211" t="s">
        <v>447</v>
      </c>
      <c r="B389" s="85"/>
      <c r="C389" s="85"/>
      <c r="D389" s="210"/>
      <c r="E389" s="85"/>
    </row>
    <row r="390" spans="1:5" s="157" customFormat="1" ht="14.25">
      <c r="A390" s="211" t="s">
        <v>448</v>
      </c>
      <c r="B390" s="85"/>
      <c r="C390" s="85"/>
      <c r="D390" s="210"/>
      <c r="E390" s="85"/>
    </row>
    <row r="391" spans="1:5" s="157" customFormat="1" ht="14.25">
      <c r="A391" s="85" t="s">
        <v>449</v>
      </c>
      <c r="B391" s="85"/>
      <c r="C391" s="85"/>
      <c r="D391" s="210"/>
      <c r="E391" s="85"/>
    </row>
    <row r="392" spans="1:5" s="157" customFormat="1" ht="14.25">
      <c r="A392" s="208" t="s">
        <v>450</v>
      </c>
      <c r="B392" s="205">
        <f>SUM(B393:B395)</f>
        <v>10</v>
      </c>
      <c r="C392" s="205">
        <f>SUM(C393:C395)</f>
        <v>0</v>
      </c>
      <c r="D392" s="207">
        <f aca="true" t="shared" si="22" ref="D392:D398">C392/B392*100</f>
        <v>0</v>
      </c>
      <c r="E392" s="205"/>
    </row>
    <row r="393" spans="1:5" s="157" customFormat="1" ht="14.25">
      <c r="A393" s="209" t="s">
        <v>451</v>
      </c>
      <c r="B393" s="85">
        <v>10</v>
      </c>
      <c r="C393" s="85"/>
      <c r="D393" s="210">
        <f t="shared" si="22"/>
        <v>0</v>
      </c>
      <c r="E393" s="85"/>
    </row>
    <row r="394" spans="1:5" s="157" customFormat="1" ht="14.25">
      <c r="A394" s="209" t="s">
        <v>452</v>
      </c>
      <c r="B394" s="85"/>
      <c r="C394" s="85"/>
      <c r="D394" s="210"/>
      <c r="E394" s="85"/>
    </row>
    <row r="395" spans="1:5" s="157" customFormat="1" ht="14.25">
      <c r="A395" s="211" t="s">
        <v>453</v>
      </c>
      <c r="B395" s="85"/>
      <c r="C395" s="85"/>
      <c r="D395" s="210"/>
      <c r="E395" s="85"/>
    </row>
    <row r="396" spans="1:5" s="157" customFormat="1" ht="14.25">
      <c r="A396" s="213" t="s">
        <v>454</v>
      </c>
      <c r="B396" s="205">
        <f>SUM(B397:B401)</f>
        <v>361</v>
      </c>
      <c r="C396" s="205">
        <f>SUM(C397:C401)</f>
        <v>349</v>
      </c>
      <c r="D396" s="207">
        <f t="shared" si="22"/>
        <v>96.67590027700831</v>
      </c>
      <c r="E396" s="205"/>
    </row>
    <row r="397" spans="1:5" s="157" customFormat="1" ht="14.25">
      <c r="A397" s="211" t="s">
        <v>455</v>
      </c>
      <c r="B397" s="85">
        <v>230</v>
      </c>
      <c r="C397" s="85">
        <v>229</v>
      </c>
      <c r="D397" s="210">
        <f t="shared" si="22"/>
        <v>99.56521739130434</v>
      </c>
      <c r="E397" s="85"/>
    </row>
    <row r="398" spans="1:5" s="157" customFormat="1" ht="14.25">
      <c r="A398" s="209" t="s">
        <v>456</v>
      </c>
      <c r="B398" s="85">
        <v>124</v>
      </c>
      <c r="C398" s="85">
        <v>120</v>
      </c>
      <c r="D398" s="210">
        <f t="shared" si="22"/>
        <v>96.7741935483871</v>
      </c>
      <c r="E398" s="85"/>
    </row>
    <row r="399" spans="1:5" s="157" customFormat="1" ht="14.25">
      <c r="A399" s="209" t="s">
        <v>457</v>
      </c>
      <c r="B399" s="85">
        <v>7</v>
      </c>
      <c r="C399" s="85"/>
      <c r="D399" s="210"/>
      <c r="E399" s="85"/>
    </row>
    <row r="400" spans="1:5" s="157" customFormat="1" ht="14.25">
      <c r="A400" s="209" t="s">
        <v>458</v>
      </c>
      <c r="B400" s="85"/>
      <c r="C400" s="85"/>
      <c r="D400" s="210"/>
      <c r="E400" s="85"/>
    </row>
    <row r="401" spans="1:5" s="157" customFormat="1" ht="14.25">
      <c r="A401" s="209" t="s">
        <v>459</v>
      </c>
      <c r="B401" s="85"/>
      <c r="C401" s="85"/>
      <c r="D401" s="210"/>
      <c r="E401" s="85"/>
    </row>
    <row r="402" spans="1:5" s="157" customFormat="1" ht="14.25">
      <c r="A402" s="208" t="s">
        <v>460</v>
      </c>
      <c r="B402" s="205">
        <f>SUM(B403:B408)</f>
        <v>450</v>
      </c>
      <c r="C402" s="205">
        <f>SUM(C403:C408)</f>
        <v>482</v>
      </c>
      <c r="D402" s="207"/>
      <c r="E402" s="205"/>
    </row>
    <row r="403" spans="1:5" s="157" customFormat="1" ht="14.25">
      <c r="A403" s="211" t="s">
        <v>461</v>
      </c>
      <c r="B403" s="85"/>
      <c r="C403" s="85"/>
      <c r="D403" s="210"/>
      <c r="E403" s="85"/>
    </row>
    <row r="404" spans="1:5" s="157" customFormat="1" ht="14.25">
      <c r="A404" s="211" t="s">
        <v>462</v>
      </c>
      <c r="B404" s="85">
        <v>205</v>
      </c>
      <c r="C404" s="85"/>
      <c r="D404" s="210"/>
      <c r="E404" s="85"/>
    </row>
    <row r="405" spans="1:5" s="157" customFormat="1" ht="14.25">
      <c r="A405" s="211" t="s">
        <v>463</v>
      </c>
      <c r="B405" s="85"/>
      <c r="C405" s="85"/>
      <c r="D405" s="210"/>
      <c r="E405" s="85"/>
    </row>
    <row r="406" spans="1:5" s="157" customFormat="1" ht="14.25">
      <c r="A406" s="85" t="s">
        <v>464</v>
      </c>
      <c r="B406" s="85"/>
      <c r="C406" s="85"/>
      <c r="D406" s="210"/>
      <c r="E406" s="85"/>
    </row>
    <row r="407" spans="1:5" s="157" customFormat="1" ht="14.25">
      <c r="A407" s="209" t="s">
        <v>465</v>
      </c>
      <c r="B407" s="85"/>
      <c r="C407" s="85"/>
      <c r="D407" s="210"/>
      <c r="E407" s="85"/>
    </row>
    <row r="408" spans="1:5" s="157" customFormat="1" ht="14.25">
      <c r="A408" s="209" t="s">
        <v>466</v>
      </c>
      <c r="B408" s="85">
        <v>245</v>
      </c>
      <c r="C408" s="85">
        <v>482</v>
      </c>
      <c r="D408" s="210"/>
      <c r="E408" s="85"/>
    </row>
    <row r="409" spans="1:5" s="157" customFormat="1" ht="14.25">
      <c r="A409" s="209" t="s">
        <v>467</v>
      </c>
      <c r="B409" s="85">
        <v>3</v>
      </c>
      <c r="C409" s="85"/>
      <c r="D409" s="210">
        <f aca="true" t="shared" si="23" ref="D409:D412">C409/B409*100</f>
        <v>0</v>
      </c>
      <c r="E409" s="85"/>
    </row>
    <row r="410" spans="1:5" s="157" customFormat="1" ht="14.25">
      <c r="A410" s="205" t="s">
        <v>187</v>
      </c>
      <c r="B410" s="205">
        <f>B411+B416+B425+B431+B437+B442+B447+B454+B458+B461</f>
        <v>124</v>
      </c>
      <c r="C410" s="205">
        <f>C411+C416+C425+C431+C437+C442+C447+C454+C458+C461</f>
        <v>91</v>
      </c>
      <c r="D410" s="207">
        <f t="shared" si="23"/>
        <v>73.38709677419355</v>
      </c>
      <c r="E410" s="205"/>
    </row>
    <row r="411" spans="1:5" s="157" customFormat="1" ht="14.25">
      <c r="A411" s="213" t="s">
        <v>468</v>
      </c>
      <c r="B411" s="205">
        <f>SUM(B412:B415)</f>
        <v>65</v>
      </c>
      <c r="C411" s="205">
        <f>SUM(C412:C415)</f>
        <v>72</v>
      </c>
      <c r="D411" s="207">
        <f t="shared" si="23"/>
        <v>110.76923076923077</v>
      </c>
      <c r="E411" s="205"/>
    </row>
    <row r="412" spans="1:5" s="157" customFormat="1" ht="14.25">
      <c r="A412" s="209" t="s">
        <v>214</v>
      </c>
      <c r="B412" s="85">
        <v>65</v>
      </c>
      <c r="C412" s="85">
        <v>72</v>
      </c>
      <c r="D412" s="210">
        <f t="shared" si="23"/>
        <v>110.76923076923077</v>
      </c>
      <c r="E412" s="85"/>
    </row>
    <row r="413" spans="1:5" s="157" customFormat="1" ht="14.25">
      <c r="A413" s="209" t="s">
        <v>215</v>
      </c>
      <c r="B413" s="85"/>
      <c r="C413" s="85"/>
      <c r="D413" s="210"/>
      <c r="E413" s="85"/>
    </row>
    <row r="414" spans="1:5" s="157" customFormat="1" ht="14.25">
      <c r="A414" s="209" t="s">
        <v>216</v>
      </c>
      <c r="B414" s="85"/>
      <c r="C414" s="85"/>
      <c r="D414" s="210"/>
      <c r="E414" s="85"/>
    </row>
    <row r="415" spans="1:5" s="157" customFormat="1" ht="14.25">
      <c r="A415" s="211" t="s">
        <v>469</v>
      </c>
      <c r="B415" s="85"/>
      <c r="C415" s="85"/>
      <c r="D415" s="210"/>
      <c r="E415" s="85"/>
    </row>
    <row r="416" spans="1:5" s="157" customFormat="1" ht="14.25">
      <c r="A416" s="208" t="s">
        <v>470</v>
      </c>
      <c r="B416" s="205">
        <f>SUM(B417:B424)</f>
        <v>0</v>
      </c>
      <c r="C416" s="205">
        <f>SUM(C417:C424)</f>
        <v>0</v>
      </c>
      <c r="D416" s="207"/>
      <c r="E416" s="205"/>
    </row>
    <row r="417" spans="1:5" s="157" customFormat="1" ht="14.25">
      <c r="A417" s="209" t="s">
        <v>471</v>
      </c>
      <c r="B417" s="85"/>
      <c r="C417" s="85"/>
      <c r="D417" s="210"/>
      <c r="E417" s="85"/>
    </row>
    <row r="418" spans="1:5" s="157" customFormat="1" ht="14.25">
      <c r="A418" s="209" t="s">
        <v>472</v>
      </c>
      <c r="B418" s="85"/>
      <c r="C418" s="85"/>
      <c r="D418" s="210"/>
      <c r="E418" s="85"/>
    </row>
    <row r="419" spans="1:5" s="157" customFormat="1" ht="14.25">
      <c r="A419" s="85" t="s">
        <v>473</v>
      </c>
      <c r="B419" s="85"/>
      <c r="C419" s="85"/>
      <c r="D419" s="210"/>
      <c r="E419" s="85"/>
    </row>
    <row r="420" spans="1:5" s="157" customFormat="1" ht="14.25">
      <c r="A420" s="209" t="s">
        <v>474</v>
      </c>
      <c r="B420" s="85"/>
      <c r="C420" s="85"/>
      <c r="D420" s="210"/>
      <c r="E420" s="85"/>
    </row>
    <row r="421" spans="1:5" s="157" customFormat="1" ht="14.25">
      <c r="A421" s="209" t="s">
        <v>475</v>
      </c>
      <c r="B421" s="85"/>
      <c r="C421" s="85"/>
      <c r="D421" s="210"/>
      <c r="E421" s="85"/>
    </row>
    <row r="422" spans="1:5" s="157" customFormat="1" ht="14.25">
      <c r="A422" s="209" t="s">
        <v>476</v>
      </c>
      <c r="B422" s="85"/>
      <c r="C422" s="85"/>
      <c r="D422" s="210"/>
      <c r="E422" s="85"/>
    </row>
    <row r="423" spans="1:5" s="157" customFormat="1" ht="14.25">
      <c r="A423" s="211" t="s">
        <v>477</v>
      </c>
      <c r="B423" s="85"/>
      <c r="C423" s="85"/>
      <c r="D423" s="210"/>
      <c r="E423" s="85"/>
    </row>
    <row r="424" spans="1:5" s="157" customFormat="1" ht="14.25">
      <c r="A424" s="211" t="s">
        <v>478</v>
      </c>
      <c r="B424" s="85"/>
      <c r="C424" s="85"/>
      <c r="D424" s="210"/>
      <c r="E424" s="85"/>
    </row>
    <row r="425" spans="1:5" s="157" customFormat="1" ht="14.25">
      <c r="A425" s="213" t="s">
        <v>479</v>
      </c>
      <c r="B425" s="205">
        <f>SUM(B426:B430)</f>
        <v>8</v>
      </c>
      <c r="C425" s="205">
        <f>SUM(C426:C430)</f>
        <v>0</v>
      </c>
      <c r="D425" s="207">
        <f>C425/B425*100</f>
        <v>0</v>
      </c>
      <c r="E425" s="205"/>
    </row>
    <row r="426" spans="1:5" s="157" customFormat="1" ht="14.25">
      <c r="A426" s="209" t="s">
        <v>471</v>
      </c>
      <c r="B426" s="85"/>
      <c r="C426" s="85"/>
      <c r="D426" s="210"/>
      <c r="E426" s="85"/>
    </row>
    <row r="427" spans="1:5" s="157" customFormat="1" ht="14.25">
      <c r="A427" s="209" t="s">
        <v>480</v>
      </c>
      <c r="B427" s="85"/>
      <c r="C427" s="85"/>
      <c r="D427" s="210"/>
      <c r="E427" s="85"/>
    </row>
    <row r="428" spans="1:5" s="157" customFormat="1" ht="14.25">
      <c r="A428" s="209" t="s">
        <v>481</v>
      </c>
      <c r="B428" s="85"/>
      <c r="C428" s="85"/>
      <c r="D428" s="210"/>
      <c r="E428" s="85"/>
    </row>
    <row r="429" spans="1:5" s="157" customFormat="1" ht="14.25">
      <c r="A429" s="211" t="s">
        <v>482</v>
      </c>
      <c r="B429" s="85"/>
      <c r="C429" s="85"/>
      <c r="D429" s="210"/>
      <c r="E429" s="85"/>
    </row>
    <row r="430" spans="1:5" s="157" customFormat="1" ht="14.25">
      <c r="A430" s="211" t="s">
        <v>483</v>
      </c>
      <c r="B430" s="85">
        <v>8</v>
      </c>
      <c r="C430" s="85"/>
      <c r="D430" s="210">
        <f>C430/B430*100</f>
        <v>0</v>
      </c>
      <c r="E430" s="85"/>
    </row>
    <row r="431" spans="1:5" s="157" customFormat="1" ht="14.25">
      <c r="A431" s="213" t="s">
        <v>484</v>
      </c>
      <c r="B431" s="205">
        <f>SUM(B432:B436)</f>
        <v>10</v>
      </c>
      <c r="C431" s="205">
        <f>SUM(C432:C436)</f>
        <v>0</v>
      </c>
      <c r="D431" s="207"/>
      <c r="E431" s="205"/>
    </row>
    <row r="432" spans="1:5" s="157" customFormat="1" ht="14.25">
      <c r="A432" s="85" t="s">
        <v>471</v>
      </c>
      <c r="B432" s="85"/>
      <c r="C432" s="85"/>
      <c r="D432" s="210"/>
      <c r="E432" s="85"/>
    </row>
    <row r="433" spans="1:5" s="157" customFormat="1" ht="14.25">
      <c r="A433" s="209" t="s">
        <v>485</v>
      </c>
      <c r="B433" s="85">
        <v>10</v>
      </c>
      <c r="C433" s="85"/>
      <c r="D433" s="210"/>
      <c r="E433" s="85"/>
    </row>
    <row r="434" spans="1:5" s="157" customFormat="1" ht="14.25">
      <c r="A434" s="209" t="s">
        <v>486</v>
      </c>
      <c r="B434" s="85"/>
      <c r="C434" s="85"/>
      <c r="D434" s="210"/>
      <c r="E434" s="85"/>
    </row>
    <row r="435" spans="1:5" s="157" customFormat="1" ht="14.25">
      <c r="A435" s="209" t="s">
        <v>487</v>
      </c>
      <c r="B435" s="85"/>
      <c r="C435" s="85"/>
      <c r="D435" s="210"/>
      <c r="E435" s="85"/>
    </row>
    <row r="436" spans="1:5" s="157" customFormat="1" ht="14.25">
      <c r="A436" s="211" t="s">
        <v>488</v>
      </c>
      <c r="B436" s="85"/>
      <c r="C436" s="85"/>
      <c r="D436" s="210"/>
      <c r="E436" s="85"/>
    </row>
    <row r="437" spans="1:5" s="157" customFormat="1" ht="14.25">
      <c r="A437" s="213" t="s">
        <v>489</v>
      </c>
      <c r="B437" s="205">
        <f>SUM(B438:B441)</f>
        <v>0</v>
      </c>
      <c r="C437" s="205">
        <f>SUM(C438:C441)</f>
        <v>0</v>
      </c>
      <c r="D437" s="207"/>
      <c r="E437" s="205"/>
    </row>
    <row r="438" spans="1:5" s="157" customFormat="1" ht="14.25">
      <c r="A438" s="211" t="s">
        <v>471</v>
      </c>
      <c r="B438" s="85"/>
      <c r="C438" s="85"/>
      <c r="D438" s="210"/>
      <c r="E438" s="85"/>
    </row>
    <row r="439" spans="1:5" s="157" customFormat="1" ht="14.25">
      <c r="A439" s="209" t="s">
        <v>490</v>
      </c>
      <c r="B439" s="85"/>
      <c r="C439" s="85"/>
      <c r="D439" s="210"/>
      <c r="E439" s="85"/>
    </row>
    <row r="440" spans="1:5" s="157" customFormat="1" ht="14.25">
      <c r="A440" s="209" t="s">
        <v>491</v>
      </c>
      <c r="B440" s="85"/>
      <c r="C440" s="85"/>
      <c r="D440" s="210"/>
      <c r="E440" s="85"/>
    </row>
    <row r="441" spans="1:5" s="157" customFormat="1" ht="14.25">
      <c r="A441" s="209" t="s">
        <v>492</v>
      </c>
      <c r="B441" s="85"/>
      <c r="C441" s="85"/>
      <c r="D441" s="210"/>
      <c r="E441" s="85"/>
    </row>
    <row r="442" spans="1:5" s="157" customFormat="1" ht="14.25">
      <c r="A442" s="213" t="s">
        <v>493</v>
      </c>
      <c r="B442" s="205">
        <f>SUM(B443:B446)</f>
        <v>0</v>
      </c>
      <c r="C442" s="205">
        <f>SUM(C443:C446)</f>
        <v>0</v>
      </c>
      <c r="D442" s="207"/>
      <c r="E442" s="205"/>
    </row>
    <row r="443" spans="1:5" s="157" customFormat="1" ht="14.25">
      <c r="A443" s="211" t="s">
        <v>494</v>
      </c>
      <c r="B443" s="85"/>
      <c r="C443" s="85"/>
      <c r="D443" s="210"/>
      <c r="E443" s="85"/>
    </row>
    <row r="444" spans="1:5" s="157" customFormat="1" ht="14.25">
      <c r="A444" s="211" t="s">
        <v>495</v>
      </c>
      <c r="B444" s="85"/>
      <c r="C444" s="85"/>
      <c r="D444" s="210"/>
      <c r="E444" s="85"/>
    </row>
    <row r="445" spans="1:5" s="157" customFormat="1" ht="14.25">
      <c r="A445" s="211" t="s">
        <v>496</v>
      </c>
      <c r="B445" s="85"/>
      <c r="C445" s="85"/>
      <c r="D445" s="210"/>
      <c r="E445" s="85"/>
    </row>
    <row r="446" spans="1:5" s="157" customFormat="1" ht="14.25">
      <c r="A446" s="211" t="s">
        <v>497</v>
      </c>
      <c r="B446" s="85"/>
      <c r="C446" s="85"/>
      <c r="D446" s="210"/>
      <c r="E446" s="85"/>
    </row>
    <row r="447" spans="1:5" s="157" customFormat="1" ht="14.25">
      <c r="A447" s="208" t="s">
        <v>498</v>
      </c>
      <c r="B447" s="205">
        <f>SUM(B448:B453)</f>
        <v>11</v>
      </c>
      <c r="C447" s="205">
        <f>SUM(C448:C453)</f>
        <v>19</v>
      </c>
      <c r="D447" s="207"/>
      <c r="E447" s="205"/>
    </row>
    <row r="448" spans="1:5" s="157" customFormat="1" ht="14.25">
      <c r="A448" s="209" t="s">
        <v>471</v>
      </c>
      <c r="B448" s="85"/>
      <c r="C448" s="85"/>
      <c r="D448" s="210"/>
      <c r="E448" s="85"/>
    </row>
    <row r="449" spans="1:5" s="157" customFormat="1" ht="14.25">
      <c r="A449" s="211" t="s">
        <v>499</v>
      </c>
      <c r="B449" s="85">
        <v>9</v>
      </c>
      <c r="C449" s="85">
        <v>9</v>
      </c>
      <c r="D449" s="210"/>
      <c r="E449" s="85"/>
    </row>
    <row r="450" spans="1:5" s="157" customFormat="1" ht="14.25">
      <c r="A450" s="211" t="s">
        <v>500</v>
      </c>
      <c r="B450" s="85"/>
      <c r="C450" s="85"/>
      <c r="D450" s="210"/>
      <c r="E450" s="85"/>
    </row>
    <row r="451" spans="1:5" s="157" customFormat="1" ht="14.25">
      <c r="A451" s="211" t="s">
        <v>501</v>
      </c>
      <c r="B451" s="85"/>
      <c r="C451" s="85"/>
      <c r="D451" s="210"/>
      <c r="E451" s="85"/>
    </row>
    <row r="452" spans="1:5" s="157" customFormat="1" ht="14.25">
      <c r="A452" s="209" t="s">
        <v>502</v>
      </c>
      <c r="B452" s="85"/>
      <c r="C452" s="85"/>
      <c r="D452" s="210"/>
      <c r="E452" s="85"/>
    </row>
    <row r="453" spans="1:5" s="157" customFormat="1" ht="14.25">
      <c r="A453" s="209" t="s">
        <v>503</v>
      </c>
      <c r="B453" s="85">
        <v>2</v>
      </c>
      <c r="C453" s="85">
        <v>10</v>
      </c>
      <c r="D453" s="210"/>
      <c r="E453" s="85"/>
    </row>
    <row r="454" spans="1:5" s="157" customFormat="1" ht="14.25">
      <c r="A454" s="208" t="s">
        <v>504</v>
      </c>
      <c r="B454" s="205">
        <f>SUM(B455:B457)</f>
        <v>0</v>
      </c>
      <c r="C454" s="205">
        <f>SUM(C455:C457)</f>
        <v>0</v>
      </c>
      <c r="D454" s="207"/>
      <c r="E454" s="205"/>
    </row>
    <row r="455" spans="1:5" s="157" customFormat="1" ht="14.25">
      <c r="A455" s="211" t="s">
        <v>505</v>
      </c>
      <c r="B455" s="85"/>
      <c r="C455" s="85"/>
      <c r="D455" s="210"/>
      <c r="E455" s="85"/>
    </row>
    <row r="456" spans="1:5" s="157" customFormat="1" ht="14.25">
      <c r="A456" s="211" t="s">
        <v>506</v>
      </c>
      <c r="B456" s="85"/>
      <c r="C456" s="85"/>
      <c r="D456" s="210"/>
      <c r="E456" s="85"/>
    </row>
    <row r="457" spans="1:5" s="157" customFormat="1" ht="14.25">
      <c r="A457" s="211" t="s">
        <v>507</v>
      </c>
      <c r="B457" s="85"/>
      <c r="C457" s="85"/>
      <c r="D457" s="210"/>
      <c r="E457" s="85"/>
    </row>
    <row r="458" spans="1:5" s="157" customFormat="1" ht="14.25">
      <c r="A458" s="205" t="s">
        <v>508</v>
      </c>
      <c r="B458" s="205">
        <f>SUM(B459:B460)</f>
        <v>0</v>
      </c>
      <c r="C458" s="205">
        <f>SUM(C459:C460)</f>
        <v>0</v>
      </c>
      <c r="D458" s="207"/>
      <c r="E458" s="205"/>
    </row>
    <row r="459" spans="1:5" s="157" customFormat="1" ht="14.25">
      <c r="A459" s="211" t="s">
        <v>509</v>
      </c>
      <c r="B459" s="85"/>
      <c r="C459" s="85"/>
      <c r="D459" s="210"/>
      <c r="E459" s="85"/>
    </row>
    <row r="460" spans="1:5" s="157" customFormat="1" ht="14.25">
      <c r="A460" s="211" t="s">
        <v>510</v>
      </c>
      <c r="B460" s="85"/>
      <c r="C460" s="85"/>
      <c r="D460" s="210"/>
      <c r="E460" s="85"/>
    </row>
    <row r="461" spans="1:5" s="157" customFormat="1" ht="14.25">
      <c r="A461" s="208" t="s">
        <v>511</v>
      </c>
      <c r="B461" s="205">
        <f>SUM(B462:B465)</f>
        <v>30</v>
      </c>
      <c r="C461" s="205">
        <f>SUM(C462:C465)</f>
        <v>0</v>
      </c>
      <c r="D461" s="207">
        <f aca="true" t="shared" si="24" ref="D461:D468">C461/B461*100</f>
        <v>0</v>
      </c>
      <c r="E461" s="205"/>
    </row>
    <row r="462" spans="1:5" s="157" customFormat="1" ht="14.25">
      <c r="A462" s="209" t="s">
        <v>512</v>
      </c>
      <c r="B462" s="85">
        <v>30</v>
      </c>
      <c r="C462" s="85"/>
      <c r="D462" s="210">
        <f t="shared" si="24"/>
        <v>0</v>
      </c>
      <c r="E462" s="85"/>
    </row>
    <row r="463" spans="1:5" s="157" customFormat="1" ht="14.25">
      <c r="A463" s="211" t="s">
        <v>513</v>
      </c>
      <c r="B463" s="85"/>
      <c r="C463" s="85"/>
      <c r="D463" s="210"/>
      <c r="E463" s="85"/>
    </row>
    <row r="464" spans="1:5" s="157" customFormat="1" ht="14.25">
      <c r="A464" s="211" t="s">
        <v>514</v>
      </c>
      <c r="B464" s="85"/>
      <c r="C464" s="85"/>
      <c r="D464" s="210"/>
      <c r="E464" s="85"/>
    </row>
    <row r="465" spans="1:5" s="157" customFormat="1" ht="14.25">
      <c r="A465" s="211" t="s">
        <v>515</v>
      </c>
      <c r="B465" s="85"/>
      <c r="C465" s="85"/>
      <c r="D465" s="210"/>
      <c r="E465" s="85"/>
    </row>
    <row r="466" spans="1:5" s="157" customFormat="1" ht="14.25">
      <c r="A466" s="205" t="s">
        <v>516</v>
      </c>
      <c r="B466" s="205">
        <f>B467+B483+B491+B502+B511+B518</f>
        <v>2668</v>
      </c>
      <c r="C466" s="205">
        <f>C467+C483+C491+C502+C511+C518</f>
        <v>1470</v>
      </c>
      <c r="D466" s="207">
        <f t="shared" si="24"/>
        <v>55.09745127436282</v>
      </c>
      <c r="E466" s="205"/>
    </row>
    <row r="467" spans="1:5" s="157" customFormat="1" ht="14.25">
      <c r="A467" s="205" t="s">
        <v>517</v>
      </c>
      <c r="B467" s="205">
        <f>SUM(B468:B482)</f>
        <v>1569</v>
      </c>
      <c r="C467" s="205">
        <f>SUM(C468:C482)</f>
        <v>708</v>
      </c>
      <c r="D467" s="207">
        <f t="shared" si="24"/>
        <v>45.124282982791584</v>
      </c>
      <c r="E467" s="205"/>
    </row>
    <row r="468" spans="1:5" s="157" customFormat="1" ht="14.25">
      <c r="A468" s="85" t="s">
        <v>214</v>
      </c>
      <c r="B468" s="85">
        <v>310</v>
      </c>
      <c r="C468" s="85">
        <v>271</v>
      </c>
      <c r="D468" s="210">
        <f t="shared" si="24"/>
        <v>87.41935483870968</v>
      </c>
      <c r="E468" s="85"/>
    </row>
    <row r="469" spans="1:5" s="157" customFormat="1" ht="14.25">
      <c r="A469" s="85" t="s">
        <v>215</v>
      </c>
      <c r="B469" s="85"/>
      <c r="C469" s="85"/>
      <c r="D469" s="210"/>
      <c r="E469" s="85"/>
    </row>
    <row r="470" spans="1:5" s="157" customFormat="1" ht="14.25">
      <c r="A470" s="85" t="s">
        <v>216</v>
      </c>
      <c r="B470" s="85"/>
      <c r="C470" s="85"/>
      <c r="D470" s="210"/>
      <c r="E470" s="85"/>
    </row>
    <row r="471" spans="1:5" s="157" customFormat="1" ht="14.25">
      <c r="A471" s="85" t="s">
        <v>518</v>
      </c>
      <c r="B471" s="85">
        <v>39</v>
      </c>
      <c r="C471" s="85">
        <v>37</v>
      </c>
      <c r="D471" s="210">
        <f aca="true" t="shared" si="25" ref="D471:D476">C471/B471*100</f>
        <v>94.87179487179486</v>
      </c>
      <c r="E471" s="85"/>
    </row>
    <row r="472" spans="1:5" s="157" customFormat="1" ht="14.25">
      <c r="A472" s="85" t="s">
        <v>519</v>
      </c>
      <c r="B472" s="85"/>
      <c r="C472" s="85"/>
      <c r="D472" s="210"/>
      <c r="E472" s="85"/>
    </row>
    <row r="473" spans="1:5" s="157" customFormat="1" ht="14.25">
      <c r="A473" s="85" t="s">
        <v>520</v>
      </c>
      <c r="B473" s="85"/>
      <c r="C473" s="85"/>
      <c r="D473" s="210"/>
      <c r="E473" s="85"/>
    </row>
    <row r="474" spans="1:5" s="157" customFormat="1" ht="14.25">
      <c r="A474" s="85" t="s">
        <v>521</v>
      </c>
      <c r="B474" s="85"/>
      <c r="C474" s="85"/>
      <c r="D474" s="210"/>
      <c r="E474" s="85"/>
    </row>
    <row r="475" spans="1:5" s="157" customFormat="1" ht="14.25">
      <c r="A475" s="85" t="s">
        <v>522</v>
      </c>
      <c r="B475" s="85">
        <v>61</v>
      </c>
      <c r="C475" s="85">
        <v>13</v>
      </c>
      <c r="D475" s="210">
        <f t="shared" si="25"/>
        <v>21.311475409836063</v>
      </c>
      <c r="E475" s="85"/>
    </row>
    <row r="476" spans="1:5" s="157" customFormat="1" ht="14.25">
      <c r="A476" s="85" t="s">
        <v>523</v>
      </c>
      <c r="B476" s="85">
        <v>165</v>
      </c>
      <c r="C476" s="85">
        <v>120</v>
      </c>
      <c r="D476" s="210">
        <f t="shared" si="25"/>
        <v>72.72727272727273</v>
      </c>
      <c r="E476" s="85"/>
    </row>
    <row r="477" spans="1:5" s="157" customFormat="1" ht="14.25">
      <c r="A477" s="85" t="s">
        <v>524</v>
      </c>
      <c r="B477" s="85"/>
      <c r="C477" s="85"/>
      <c r="D477" s="210"/>
      <c r="E477" s="85"/>
    </row>
    <row r="478" spans="1:5" s="157" customFormat="1" ht="14.25">
      <c r="A478" s="85" t="s">
        <v>525</v>
      </c>
      <c r="B478" s="85">
        <v>5</v>
      </c>
      <c r="C478" s="85"/>
      <c r="D478" s="210">
        <f aca="true" t="shared" si="26" ref="D478:D483">C478/B478*100</f>
        <v>0</v>
      </c>
      <c r="E478" s="85"/>
    </row>
    <row r="479" spans="1:5" s="157" customFormat="1" ht="14.25">
      <c r="A479" s="85" t="s">
        <v>526</v>
      </c>
      <c r="B479" s="85"/>
      <c r="C479" s="85"/>
      <c r="D479" s="210"/>
      <c r="E479" s="85"/>
    </row>
    <row r="480" spans="1:5" s="157" customFormat="1" ht="14.25">
      <c r="A480" s="226" t="s">
        <v>527</v>
      </c>
      <c r="B480" s="85">
        <v>141</v>
      </c>
      <c r="C480" s="85">
        <v>138</v>
      </c>
      <c r="D480" s="210">
        <f t="shared" si="26"/>
        <v>97.87234042553192</v>
      </c>
      <c r="E480" s="85"/>
    </row>
    <row r="481" spans="1:5" s="157" customFormat="1" ht="14.25">
      <c r="A481" s="85" t="s">
        <v>528</v>
      </c>
      <c r="B481" s="85">
        <v>71</v>
      </c>
      <c r="C481" s="85">
        <v>71</v>
      </c>
      <c r="D481" s="210">
        <f t="shared" si="26"/>
        <v>100</v>
      </c>
      <c r="E481" s="85"/>
    </row>
    <row r="482" spans="1:5" s="157" customFormat="1" ht="14.25">
      <c r="A482" s="85" t="s">
        <v>529</v>
      </c>
      <c r="B482" s="85">
        <v>777</v>
      </c>
      <c r="C482" s="85">
        <v>58</v>
      </c>
      <c r="D482" s="210">
        <f t="shared" si="26"/>
        <v>7.4646074646074645</v>
      </c>
      <c r="E482" s="85"/>
    </row>
    <row r="483" spans="1:5" s="157" customFormat="1" ht="14.25">
      <c r="A483" s="205" t="s">
        <v>530</v>
      </c>
      <c r="B483" s="205">
        <f>SUM(B484:B490)</f>
        <v>93</v>
      </c>
      <c r="C483" s="205">
        <f>SUM(C484:C490)</f>
        <v>97</v>
      </c>
      <c r="D483" s="207">
        <f t="shared" si="26"/>
        <v>104.3010752688172</v>
      </c>
      <c r="E483" s="205"/>
    </row>
    <row r="484" spans="1:5" s="157" customFormat="1" ht="14.25">
      <c r="A484" s="85" t="s">
        <v>214</v>
      </c>
      <c r="B484" s="85"/>
      <c r="C484" s="85"/>
      <c r="D484" s="210"/>
      <c r="E484" s="85"/>
    </row>
    <row r="485" spans="1:5" s="157" customFormat="1" ht="14.25">
      <c r="A485" s="85" t="s">
        <v>215</v>
      </c>
      <c r="B485" s="85"/>
      <c r="C485" s="85"/>
      <c r="D485" s="210"/>
      <c r="E485" s="85"/>
    </row>
    <row r="486" spans="1:5" s="157" customFormat="1" ht="14.25">
      <c r="A486" s="85" t="s">
        <v>216</v>
      </c>
      <c r="B486" s="85"/>
      <c r="C486" s="85"/>
      <c r="D486" s="210"/>
      <c r="E486" s="85"/>
    </row>
    <row r="487" spans="1:5" s="157" customFormat="1" ht="14.25">
      <c r="A487" s="85" t="s">
        <v>531</v>
      </c>
      <c r="B487" s="85">
        <v>93</v>
      </c>
      <c r="C487" s="85">
        <v>97</v>
      </c>
      <c r="D487" s="210">
        <f>C487/B487*100</f>
        <v>104.3010752688172</v>
      </c>
      <c r="E487" s="85"/>
    </row>
    <row r="488" spans="1:5" s="157" customFormat="1" ht="14.25">
      <c r="A488" s="85" t="s">
        <v>532</v>
      </c>
      <c r="B488" s="85"/>
      <c r="C488" s="85"/>
      <c r="D488" s="210"/>
      <c r="E488" s="85"/>
    </row>
    <row r="489" spans="1:5" s="157" customFormat="1" ht="14.25">
      <c r="A489" s="85" t="s">
        <v>533</v>
      </c>
      <c r="B489" s="85"/>
      <c r="C489" s="85"/>
      <c r="D489" s="210"/>
      <c r="E489" s="85"/>
    </row>
    <row r="490" spans="1:5" s="157" customFormat="1" ht="14.25">
      <c r="A490" s="85" t="s">
        <v>534</v>
      </c>
      <c r="B490" s="85"/>
      <c r="C490" s="85"/>
      <c r="D490" s="210"/>
      <c r="E490" s="85"/>
    </row>
    <row r="491" spans="1:5" s="157" customFormat="1" ht="14.25">
      <c r="A491" s="205" t="s">
        <v>535</v>
      </c>
      <c r="B491" s="205">
        <f>SUM(B492:B501)</f>
        <v>18</v>
      </c>
      <c r="C491" s="205">
        <f>SUM(C492:C501)</f>
        <v>4</v>
      </c>
      <c r="D491" s="207">
        <f>C491/B491*100</f>
        <v>22.22222222222222</v>
      </c>
      <c r="E491" s="205"/>
    </row>
    <row r="492" spans="1:5" s="157" customFormat="1" ht="14.25">
      <c r="A492" s="85" t="s">
        <v>214</v>
      </c>
      <c r="B492" s="85"/>
      <c r="C492" s="85"/>
      <c r="D492" s="210"/>
      <c r="E492" s="85"/>
    </row>
    <row r="493" spans="1:5" s="157" customFormat="1" ht="14.25">
      <c r="A493" s="85" t="s">
        <v>215</v>
      </c>
      <c r="B493" s="85"/>
      <c r="C493" s="85"/>
      <c r="D493" s="210"/>
      <c r="E493" s="85"/>
    </row>
    <row r="494" spans="1:5" s="157" customFormat="1" ht="14.25">
      <c r="A494" s="85" t="s">
        <v>216</v>
      </c>
      <c r="B494" s="85"/>
      <c r="C494" s="85"/>
      <c r="D494" s="210"/>
      <c r="E494" s="85"/>
    </row>
    <row r="495" spans="1:5" s="157" customFormat="1" ht="14.25">
      <c r="A495" s="85" t="s">
        <v>536</v>
      </c>
      <c r="B495" s="85"/>
      <c r="C495" s="85"/>
      <c r="D495" s="210"/>
      <c r="E495" s="85"/>
    </row>
    <row r="496" spans="1:5" s="157" customFormat="1" ht="14.25">
      <c r="A496" s="85" t="s">
        <v>537</v>
      </c>
      <c r="B496" s="85">
        <v>10</v>
      </c>
      <c r="C496" s="85"/>
      <c r="D496" s="210"/>
      <c r="E496" s="85"/>
    </row>
    <row r="497" spans="1:5" s="157" customFormat="1" ht="14.25">
      <c r="A497" s="85" t="s">
        <v>538</v>
      </c>
      <c r="B497" s="85"/>
      <c r="C497" s="85"/>
      <c r="D497" s="210"/>
      <c r="E497" s="85"/>
    </row>
    <row r="498" spans="1:5" s="157" customFormat="1" ht="14.25">
      <c r="A498" s="85" t="s">
        <v>539</v>
      </c>
      <c r="B498" s="85"/>
      <c r="C498" s="85"/>
      <c r="D498" s="210"/>
      <c r="E498" s="85"/>
    </row>
    <row r="499" spans="1:5" s="157" customFormat="1" ht="14.25">
      <c r="A499" s="85" t="s">
        <v>540</v>
      </c>
      <c r="B499" s="85">
        <v>8</v>
      </c>
      <c r="C499" s="85">
        <v>4</v>
      </c>
      <c r="D499" s="210">
        <f aca="true" t="shared" si="27" ref="D498:D502">C499/B499*100</f>
        <v>50</v>
      </c>
      <c r="E499" s="85"/>
    </row>
    <row r="500" spans="1:5" s="157" customFormat="1" ht="14.25">
      <c r="A500" s="85" t="s">
        <v>541</v>
      </c>
      <c r="B500" s="85"/>
      <c r="C500" s="85"/>
      <c r="D500" s="210"/>
      <c r="E500" s="85"/>
    </row>
    <row r="501" spans="1:5" s="157" customFormat="1" ht="14.25">
      <c r="A501" s="85" t="s">
        <v>542</v>
      </c>
      <c r="B501" s="85"/>
      <c r="C501" s="85"/>
      <c r="D501" s="210"/>
      <c r="E501" s="85"/>
    </row>
    <row r="502" spans="1:5" s="157" customFormat="1" ht="14.25">
      <c r="A502" s="205" t="s">
        <v>543</v>
      </c>
      <c r="B502" s="205">
        <f>SUM(B503:B510)</f>
        <v>9</v>
      </c>
      <c r="C502" s="205">
        <f>SUM(C503:C510)</f>
        <v>5</v>
      </c>
      <c r="D502" s="207">
        <f t="shared" si="27"/>
        <v>55.55555555555556</v>
      </c>
      <c r="E502" s="205"/>
    </row>
    <row r="503" spans="1:5" s="157" customFormat="1" ht="14.25">
      <c r="A503" s="226" t="s">
        <v>214</v>
      </c>
      <c r="B503" s="85"/>
      <c r="C503" s="85"/>
      <c r="D503" s="210"/>
      <c r="E503" s="85"/>
    </row>
    <row r="504" spans="1:5" s="157" customFormat="1" ht="14.25">
      <c r="A504" s="226" t="s">
        <v>544</v>
      </c>
      <c r="B504" s="85"/>
      <c r="C504" s="85"/>
      <c r="D504" s="210"/>
      <c r="E504" s="85"/>
    </row>
    <row r="505" spans="1:5" s="157" customFormat="1" ht="14.25">
      <c r="A505" s="226" t="s">
        <v>216</v>
      </c>
      <c r="B505" s="85"/>
      <c r="C505" s="85"/>
      <c r="D505" s="210"/>
      <c r="E505" s="85"/>
    </row>
    <row r="506" spans="1:5" s="157" customFormat="1" ht="14.25">
      <c r="A506" s="226" t="s">
        <v>545</v>
      </c>
      <c r="B506" s="85"/>
      <c r="C506" s="85"/>
      <c r="D506" s="210"/>
      <c r="E506" s="85"/>
    </row>
    <row r="507" spans="1:5" s="157" customFormat="1" ht="14.25">
      <c r="A507" s="226" t="s">
        <v>546</v>
      </c>
      <c r="B507" s="85">
        <v>6</v>
      </c>
      <c r="C507" s="85"/>
      <c r="D507" s="210">
        <f>C507/B507*100</f>
        <v>0</v>
      </c>
      <c r="E507" s="85"/>
    </row>
    <row r="508" spans="1:5" s="157" customFormat="1" ht="14.25">
      <c r="A508" s="226" t="s">
        <v>547</v>
      </c>
      <c r="B508" s="85"/>
      <c r="C508" s="85"/>
      <c r="D508" s="210"/>
      <c r="E508" s="85"/>
    </row>
    <row r="509" spans="1:5" s="157" customFormat="1" ht="14.25">
      <c r="A509" s="226" t="s">
        <v>548</v>
      </c>
      <c r="B509" s="85"/>
      <c r="C509" s="85"/>
      <c r="D509" s="210"/>
      <c r="E509" s="85"/>
    </row>
    <row r="510" spans="1:5" s="157" customFormat="1" ht="14.25">
      <c r="A510" s="226" t="s">
        <v>549</v>
      </c>
      <c r="B510" s="85">
        <v>3</v>
      </c>
      <c r="C510" s="85">
        <v>5</v>
      </c>
      <c r="D510" s="210"/>
      <c r="E510" s="85"/>
    </row>
    <row r="511" spans="1:5" s="157" customFormat="1" ht="14.25">
      <c r="A511" s="227" t="s">
        <v>550</v>
      </c>
      <c r="B511" s="205">
        <f>SUM(B512:B517)</f>
        <v>827</v>
      </c>
      <c r="C511" s="205">
        <f>SUM(C512:C517)</f>
        <v>540</v>
      </c>
      <c r="D511" s="207">
        <f>C511/B511*100</f>
        <v>65.2962515114873</v>
      </c>
      <c r="E511" s="205"/>
    </row>
    <row r="512" spans="1:5" s="157" customFormat="1" ht="14.25">
      <c r="A512" s="226" t="s">
        <v>214</v>
      </c>
      <c r="B512" s="85"/>
      <c r="C512" s="85"/>
      <c r="D512" s="210"/>
      <c r="E512" s="85"/>
    </row>
    <row r="513" spans="1:5" s="157" customFormat="1" ht="14.25">
      <c r="A513" s="226" t="s">
        <v>215</v>
      </c>
      <c r="B513" s="85"/>
      <c r="C513" s="85"/>
      <c r="D513" s="210"/>
      <c r="E513" s="85"/>
    </row>
    <row r="514" spans="1:5" s="157" customFormat="1" ht="14.25">
      <c r="A514" s="226" t="s">
        <v>216</v>
      </c>
      <c r="B514" s="85"/>
      <c r="C514" s="85"/>
      <c r="D514" s="210"/>
      <c r="E514" s="85"/>
    </row>
    <row r="515" spans="1:5" s="157" customFormat="1" ht="14.25">
      <c r="A515" s="226" t="s">
        <v>551</v>
      </c>
      <c r="B515" s="85"/>
      <c r="C515" s="85"/>
      <c r="D515" s="210"/>
      <c r="E515" s="85"/>
    </row>
    <row r="516" spans="1:5" s="157" customFormat="1" ht="14.25">
      <c r="A516" s="226" t="s">
        <v>552</v>
      </c>
      <c r="B516" s="85">
        <v>541</v>
      </c>
      <c r="C516" s="85">
        <v>502</v>
      </c>
      <c r="D516" s="210">
        <f aca="true" t="shared" si="28" ref="D516:D518">C516/B516*100</f>
        <v>92.79112754158965</v>
      </c>
      <c r="E516" s="85"/>
    </row>
    <row r="517" spans="1:5" s="157" customFormat="1" ht="14.25">
      <c r="A517" s="226" t="s">
        <v>553</v>
      </c>
      <c r="B517" s="85">
        <v>286</v>
      </c>
      <c r="C517" s="85">
        <v>38</v>
      </c>
      <c r="D517" s="210">
        <f t="shared" si="28"/>
        <v>13.286713286713287</v>
      </c>
      <c r="E517" s="85"/>
    </row>
    <row r="518" spans="1:5" s="157" customFormat="1" ht="14.25">
      <c r="A518" s="205" t="s">
        <v>554</v>
      </c>
      <c r="B518" s="205">
        <f>SUM(B519:B521)</f>
        <v>152</v>
      </c>
      <c r="C518" s="205">
        <f>SUM(C519:C521)</f>
        <v>116</v>
      </c>
      <c r="D518" s="207">
        <f t="shared" si="28"/>
        <v>76.31578947368422</v>
      </c>
      <c r="E518" s="205"/>
    </row>
    <row r="519" spans="1:5" s="157" customFormat="1" ht="14.25">
      <c r="A519" s="85" t="s">
        <v>555</v>
      </c>
      <c r="B519" s="85">
        <v>50</v>
      </c>
      <c r="C519" s="85"/>
      <c r="D519" s="210"/>
      <c r="E519" s="85"/>
    </row>
    <row r="520" spans="1:5" s="157" customFormat="1" ht="14.25">
      <c r="A520" s="85" t="s">
        <v>556</v>
      </c>
      <c r="B520" s="85"/>
      <c r="C520" s="85">
        <v>25</v>
      </c>
      <c r="D520" s="210"/>
      <c r="E520" s="85"/>
    </row>
    <row r="521" spans="1:5" s="157" customFormat="1" ht="14.25">
      <c r="A521" s="85" t="s">
        <v>557</v>
      </c>
      <c r="B521" s="85">
        <v>102</v>
      </c>
      <c r="C521" s="85">
        <v>91</v>
      </c>
      <c r="D521" s="210">
        <f aca="true" t="shared" si="29" ref="D521:D524">C521/B521*100</f>
        <v>89.2156862745098</v>
      </c>
      <c r="E521" s="85"/>
    </row>
    <row r="522" spans="1:5" s="157" customFormat="1" ht="14.25">
      <c r="A522" s="205" t="s">
        <v>189</v>
      </c>
      <c r="B522" s="205">
        <f>B523+B537+B545+B547+B556+B560+B570+B578+B585+B592+B601+B606+B609+B612+B615+B618+B621+B625+B630+B641</f>
        <v>21560</v>
      </c>
      <c r="C522" s="205">
        <f>C523+C537+C545+C547+C556+C560+C570+C578+C585+C592+C601+C606+C609+C612+C615+C618+C621+C625+C630+C641+C638</f>
        <v>21208</v>
      </c>
      <c r="D522" s="207">
        <f t="shared" si="29"/>
        <v>98.36734693877551</v>
      </c>
      <c r="E522" s="205"/>
    </row>
    <row r="523" spans="1:5" s="157" customFormat="1" ht="14.25">
      <c r="A523" s="205" t="s">
        <v>558</v>
      </c>
      <c r="B523" s="205">
        <f>SUM(B524:B536)</f>
        <v>663</v>
      </c>
      <c r="C523" s="205">
        <f>SUM(C524:C536)</f>
        <v>610</v>
      </c>
      <c r="D523" s="207">
        <f t="shared" si="29"/>
        <v>92.00603318250377</v>
      </c>
      <c r="E523" s="205"/>
    </row>
    <row r="524" spans="1:5" s="157" customFormat="1" ht="14.25">
      <c r="A524" s="85" t="s">
        <v>214</v>
      </c>
      <c r="B524" s="85">
        <v>451</v>
      </c>
      <c r="C524" s="85">
        <v>584</v>
      </c>
      <c r="D524" s="210">
        <f t="shared" si="29"/>
        <v>129.490022172949</v>
      </c>
      <c r="E524" s="85"/>
    </row>
    <row r="525" spans="1:5" s="157" customFormat="1" ht="14.25">
      <c r="A525" s="85" t="s">
        <v>215</v>
      </c>
      <c r="B525" s="85"/>
      <c r="C525" s="85"/>
      <c r="D525" s="210"/>
      <c r="E525" s="85"/>
    </row>
    <row r="526" spans="1:5" s="157" customFormat="1" ht="14.25">
      <c r="A526" s="85" t="s">
        <v>216</v>
      </c>
      <c r="B526" s="85"/>
      <c r="C526" s="85"/>
      <c r="D526" s="210"/>
      <c r="E526" s="85"/>
    </row>
    <row r="527" spans="1:5" s="157" customFormat="1" ht="14.25">
      <c r="A527" s="85" t="s">
        <v>559</v>
      </c>
      <c r="B527" s="85">
        <v>20</v>
      </c>
      <c r="C527" s="85"/>
      <c r="D527" s="210">
        <f>C527/B527*100</f>
        <v>0</v>
      </c>
      <c r="E527" s="85"/>
    </row>
    <row r="528" spans="1:5" s="157" customFormat="1" ht="14.25">
      <c r="A528" s="85" t="s">
        <v>560</v>
      </c>
      <c r="B528" s="85">
        <v>2</v>
      </c>
      <c r="C528" s="85">
        <v>2</v>
      </c>
      <c r="D528" s="210">
        <f>C528/B528*100</f>
        <v>100</v>
      </c>
      <c r="E528" s="85"/>
    </row>
    <row r="529" spans="1:5" s="157" customFormat="1" ht="14.25">
      <c r="A529" s="85" t="s">
        <v>561</v>
      </c>
      <c r="B529" s="85"/>
      <c r="C529" s="85"/>
      <c r="D529" s="210"/>
      <c r="E529" s="85"/>
    </row>
    <row r="530" spans="1:5" s="157" customFormat="1" ht="14.25">
      <c r="A530" s="85" t="s">
        <v>562</v>
      </c>
      <c r="B530" s="85"/>
      <c r="C530" s="85"/>
      <c r="D530" s="210"/>
      <c r="E530" s="85"/>
    </row>
    <row r="531" spans="1:5" s="157" customFormat="1" ht="14.25">
      <c r="A531" s="85" t="s">
        <v>256</v>
      </c>
      <c r="B531" s="85"/>
      <c r="C531" s="85"/>
      <c r="D531" s="210"/>
      <c r="E531" s="85"/>
    </row>
    <row r="532" spans="1:5" s="157" customFormat="1" ht="14.25">
      <c r="A532" s="85" t="s">
        <v>563</v>
      </c>
      <c r="B532" s="85">
        <v>142</v>
      </c>
      <c r="C532" s="85">
        <v>24</v>
      </c>
      <c r="D532" s="210">
        <f>C532/B532*100</f>
        <v>16.901408450704224</v>
      </c>
      <c r="E532" s="85"/>
    </row>
    <row r="533" spans="1:5" s="157" customFormat="1" ht="14.25">
      <c r="A533" s="85" t="s">
        <v>564</v>
      </c>
      <c r="B533" s="85"/>
      <c r="C533" s="85"/>
      <c r="D533" s="210"/>
      <c r="E533" s="85"/>
    </row>
    <row r="534" spans="1:5" s="157" customFormat="1" ht="14.25">
      <c r="A534" s="85" t="s">
        <v>565</v>
      </c>
      <c r="B534" s="85"/>
      <c r="C534" s="85"/>
      <c r="D534" s="210"/>
      <c r="E534" s="85"/>
    </row>
    <row r="535" spans="1:5" s="157" customFormat="1" ht="14.25">
      <c r="A535" s="85" t="s">
        <v>566</v>
      </c>
      <c r="B535" s="85"/>
      <c r="C535" s="85"/>
      <c r="D535" s="210"/>
      <c r="E535" s="85"/>
    </row>
    <row r="536" spans="1:5" s="157" customFormat="1" ht="14.25">
      <c r="A536" s="85" t="s">
        <v>567</v>
      </c>
      <c r="B536" s="85">
        <v>48</v>
      </c>
      <c r="C536" s="85"/>
      <c r="D536" s="210">
        <f aca="true" t="shared" si="30" ref="D532:D538">C536/B536*100</f>
        <v>0</v>
      </c>
      <c r="E536" s="85"/>
    </row>
    <row r="537" spans="1:5" s="157" customFormat="1" ht="14.25">
      <c r="A537" s="205" t="s">
        <v>568</v>
      </c>
      <c r="B537" s="205">
        <f>SUM(B538:B544)</f>
        <v>194</v>
      </c>
      <c r="C537" s="205">
        <f>SUM(C538:C544)</f>
        <v>246</v>
      </c>
      <c r="D537" s="207">
        <f t="shared" si="30"/>
        <v>126.8041237113402</v>
      </c>
      <c r="E537" s="205"/>
    </row>
    <row r="538" spans="1:5" s="157" customFormat="1" ht="14.25">
      <c r="A538" s="85" t="s">
        <v>214</v>
      </c>
      <c r="B538" s="85">
        <v>179</v>
      </c>
      <c r="C538" s="85">
        <v>173</v>
      </c>
      <c r="D538" s="210">
        <f t="shared" si="30"/>
        <v>96.64804469273743</v>
      </c>
      <c r="E538" s="85"/>
    </row>
    <row r="539" spans="1:5" s="157" customFormat="1" ht="14.25">
      <c r="A539" s="85" t="s">
        <v>215</v>
      </c>
      <c r="B539" s="85"/>
      <c r="C539" s="85"/>
      <c r="D539" s="210"/>
      <c r="E539" s="85"/>
    </row>
    <row r="540" spans="1:5" s="157" customFormat="1" ht="14.25">
      <c r="A540" s="85" t="s">
        <v>216</v>
      </c>
      <c r="B540" s="85"/>
      <c r="C540" s="85"/>
      <c r="D540" s="210"/>
      <c r="E540" s="85"/>
    </row>
    <row r="541" spans="1:5" s="157" customFormat="1" ht="14.25">
      <c r="A541" s="85" t="s">
        <v>569</v>
      </c>
      <c r="B541" s="85"/>
      <c r="C541" s="85"/>
      <c r="D541" s="210"/>
      <c r="E541" s="85"/>
    </row>
    <row r="542" spans="1:5" s="157" customFormat="1" ht="14.25">
      <c r="A542" s="85" t="s">
        <v>570</v>
      </c>
      <c r="B542" s="85"/>
      <c r="C542" s="85"/>
      <c r="D542" s="210"/>
      <c r="E542" s="85"/>
    </row>
    <row r="543" spans="1:5" s="157" customFormat="1" ht="14.25">
      <c r="A543" s="85" t="s">
        <v>571</v>
      </c>
      <c r="B543" s="85"/>
      <c r="C543" s="85">
        <v>60</v>
      </c>
      <c r="D543" s="210"/>
      <c r="E543" s="85"/>
    </row>
    <row r="544" spans="1:5" s="157" customFormat="1" ht="14.25">
      <c r="A544" s="85" t="s">
        <v>572</v>
      </c>
      <c r="B544" s="85">
        <v>15</v>
      </c>
      <c r="C544" s="85">
        <v>13</v>
      </c>
      <c r="D544" s="210">
        <f aca="true" t="shared" si="31" ref="D544:D548">C544/B544*100</f>
        <v>86.66666666666667</v>
      </c>
      <c r="E544" s="85"/>
    </row>
    <row r="545" spans="1:5" s="157" customFormat="1" ht="14.25">
      <c r="A545" s="205" t="s">
        <v>573</v>
      </c>
      <c r="B545" s="205">
        <f>B546</f>
        <v>0</v>
      </c>
      <c r="C545" s="205">
        <f>C546</f>
        <v>0</v>
      </c>
      <c r="D545" s="207"/>
      <c r="E545" s="205"/>
    </row>
    <row r="546" spans="1:5" s="157" customFormat="1" ht="14.25">
      <c r="A546" s="85" t="s">
        <v>574</v>
      </c>
      <c r="B546" s="85"/>
      <c r="C546" s="85"/>
      <c r="D546" s="210"/>
      <c r="E546" s="85"/>
    </row>
    <row r="547" spans="1:5" s="157" customFormat="1" ht="14.25">
      <c r="A547" s="205" t="s">
        <v>575</v>
      </c>
      <c r="B547" s="205">
        <f>SUM(B548:B555)</f>
        <v>12513</v>
      </c>
      <c r="C547" s="205">
        <f>SUM(C548:C555)</f>
        <v>12623</v>
      </c>
      <c r="D547" s="207">
        <f t="shared" si="31"/>
        <v>100.87908575081914</v>
      </c>
      <c r="E547" s="205"/>
    </row>
    <row r="548" spans="1:5" s="157" customFormat="1" ht="14.25">
      <c r="A548" s="85" t="s">
        <v>576</v>
      </c>
      <c r="B548" s="85">
        <v>765</v>
      </c>
      <c r="C548" s="85">
        <v>564</v>
      </c>
      <c r="D548" s="210">
        <f t="shared" si="31"/>
        <v>73.72549019607844</v>
      </c>
      <c r="E548" s="85"/>
    </row>
    <row r="549" spans="1:5" s="157" customFormat="1" ht="14.25">
      <c r="A549" s="85" t="s">
        <v>577</v>
      </c>
      <c r="B549" s="85">
        <v>493</v>
      </c>
      <c r="C549" s="85">
        <v>465</v>
      </c>
      <c r="D549" s="210"/>
      <c r="E549" s="85"/>
    </row>
    <row r="550" spans="1:5" s="157" customFormat="1" ht="14.25">
      <c r="A550" s="85" t="s">
        <v>578</v>
      </c>
      <c r="B550" s="85">
        <v>203</v>
      </c>
      <c r="C550" s="85">
        <v>239</v>
      </c>
      <c r="D550" s="210">
        <f aca="true" t="shared" si="32" ref="D550:D554">C550/B550*100</f>
        <v>117.73399014778325</v>
      </c>
      <c r="E550" s="85"/>
    </row>
    <row r="551" spans="1:5" s="157" customFormat="1" ht="14.25">
      <c r="A551" s="85" t="s">
        <v>579</v>
      </c>
      <c r="B551" s="85"/>
      <c r="C551" s="85"/>
      <c r="D551" s="210"/>
      <c r="E551" s="85"/>
    </row>
    <row r="552" spans="1:5" s="157" customFormat="1" ht="14.25">
      <c r="A552" s="85" t="s">
        <v>580</v>
      </c>
      <c r="B552" s="85">
        <v>4139</v>
      </c>
      <c r="C552" s="85">
        <v>3941</v>
      </c>
      <c r="D552" s="210">
        <f t="shared" si="32"/>
        <v>95.21623580575019</v>
      </c>
      <c r="E552" s="85"/>
    </row>
    <row r="553" spans="1:5" s="157" customFormat="1" ht="14.25">
      <c r="A553" s="85" t="s">
        <v>581</v>
      </c>
      <c r="B553" s="85">
        <v>579</v>
      </c>
      <c r="C553" s="85">
        <v>300</v>
      </c>
      <c r="D553" s="210">
        <f t="shared" si="32"/>
        <v>51.813471502590666</v>
      </c>
      <c r="E553" s="85"/>
    </row>
    <row r="554" spans="1:5" s="157" customFormat="1" ht="14.25">
      <c r="A554" s="85" t="s">
        <v>582</v>
      </c>
      <c r="B554" s="85">
        <v>6334</v>
      </c>
      <c r="C554" s="85">
        <v>7114</v>
      </c>
      <c r="D554" s="210">
        <f t="shared" si="32"/>
        <v>112.31449321124092</v>
      </c>
      <c r="E554" s="85"/>
    </row>
    <row r="555" spans="1:5" s="157" customFormat="1" ht="14.25">
      <c r="A555" s="85" t="s">
        <v>583</v>
      </c>
      <c r="B555" s="85"/>
      <c r="C555" s="85"/>
      <c r="D555" s="210"/>
      <c r="E555" s="85"/>
    </row>
    <row r="556" spans="1:5" s="157" customFormat="1" ht="14.25">
      <c r="A556" s="205" t="s">
        <v>584</v>
      </c>
      <c r="B556" s="205">
        <f>SUM(B557:B559)</f>
        <v>0</v>
      </c>
      <c r="C556" s="205">
        <f>SUM(C557:C559)</f>
        <v>0</v>
      </c>
      <c r="D556" s="207"/>
      <c r="E556" s="205"/>
    </row>
    <row r="557" spans="1:5" s="157" customFormat="1" ht="14.25">
      <c r="A557" s="85" t="s">
        <v>585</v>
      </c>
      <c r="B557" s="85"/>
      <c r="C557" s="85"/>
      <c r="D557" s="210"/>
      <c r="E557" s="85"/>
    </row>
    <row r="558" spans="1:5" s="157" customFormat="1" ht="14.25">
      <c r="A558" s="85" t="s">
        <v>586</v>
      </c>
      <c r="B558" s="85"/>
      <c r="C558" s="85"/>
      <c r="D558" s="210"/>
      <c r="E558" s="85"/>
    </row>
    <row r="559" spans="1:5" s="157" customFormat="1" ht="14.25">
      <c r="A559" s="85" t="s">
        <v>587</v>
      </c>
      <c r="B559" s="85"/>
      <c r="C559" s="85"/>
      <c r="D559" s="210"/>
      <c r="E559" s="85"/>
    </row>
    <row r="560" spans="1:5" s="157" customFormat="1" ht="14.25">
      <c r="A560" s="205" t="s">
        <v>588</v>
      </c>
      <c r="B560" s="205">
        <f>SUM(B561:B569)</f>
        <v>837</v>
      </c>
      <c r="C560" s="205">
        <f>SUM(C561:C569)</f>
        <v>439</v>
      </c>
      <c r="D560" s="207">
        <f>C560/B560*100</f>
        <v>52.44922341696535</v>
      </c>
      <c r="E560" s="205"/>
    </row>
    <row r="561" spans="1:5" s="157" customFormat="1" ht="14.25">
      <c r="A561" s="85" t="s">
        <v>589</v>
      </c>
      <c r="B561" s="85"/>
      <c r="C561" s="85"/>
      <c r="D561" s="210"/>
      <c r="E561" s="85"/>
    </row>
    <row r="562" spans="1:5" s="157" customFormat="1" ht="14.25">
      <c r="A562" s="85" t="s">
        <v>590</v>
      </c>
      <c r="B562" s="85"/>
      <c r="C562" s="85"/>
      <c r="D562" s="210"/>
      <c r="E562" s="85"/>
    </row>
    <row r="563" spans="1:5" s="157" customFormat="1" ht="14.25">
      <c r="A563" s="85" t="s">
        <v>591</v>
      </c>
      <c r="B563" s="85"/>
      <c r="C563" s="85"/>
      <c r="D563" s="210"/>
      <c r="E563" s="85"/>
    </row>
    <row r="564" spans="1:5" s="157" customFormat="1" ht="14.25">
      <c r="A564" s="85" t="s">
        <v>592</v>
      </c>
      <c r="B564" s="85"/>
      <c r="C564" s="85"/>
      <c r="D564" s="210"/>
      <c r="E564" s="85"/>
    </row>
    <row r="565" spans="1:5" s="157" customFormat="1" ht="14.25">
      <c r="A565" s="85" t="s">
        <v>593</v>
      </c>
      <c r="B565" s="85"/>
      <c r="C565" s="85"/>
      <c r="D565" s="210"/>
      <c r="E565" s="85"/>
    </row>
    <row r="566" spans="1:5" s="157" customFormat="1" ht="14.25">
      <c r="A566" s="85" t="s">
        <v>594</v>
      </c>
      <c r="B566" s="85"/>
      <c r="C566" s="85"/>
      <c r="D566" s="210"/>
      <c r="E566" s="85"/>
    </row>
    <row r="567" spans="1:5" s="157" customFormat="1" ht="14.25">
      <c r="A567" s="85" t="s">
        <v>595</v>
      </c>
      <c r="B567" s="85"/>
      <c r="C567" s="85"/>
      <c r="D567" s="210"/>
      <c r="E567" s="85"/>
    </row>
    <row r="568" spans="1:5" s="157" customFormat="1" ht="14.25">
      <c r="A568" s="85" t="s">
        <v>596</v>
      </c>
      <c r="B568" s="85"/>
      <c r="C568" s="85"/>
      <c r="D568" s="210"/>
      <c r="E568" s="85"/>
    </row>
    <row r="569" spans="1:5" s="157" customFormat="1" ht="14.25">
      <c r="A569" s="85" t="s">
        <v>597</v>
      </c>
      <c r="B569" s="85">
        <v>837</v>
      </c>
      <c r="C569" s="85">
        <v>439</v>
      </c>
      <c r="D569" s="210">
        <f aca="true" t="shared" si="33" ref="D569:D575">C569/B569*100</f>
        <v>52.44922341696535</v>
      </c>
      <c r="E569" s="85"/>
    </row>
    <row r="570" spans="1:5" s="157" customFormat="1" ht="14.25">
      <c r="A570" s="205" t="s">
        <v>598</v>
      </c>
      <c r="B570" s="205">
        <f>SUM(B571:B577)</f>
        <v>547</v>
      </c>
      <c r="C570" s="205">
        <f>SUM(C571:C577)</f>
        <v>573</v>
      </c>
      <c r="D570" s="207">
        <f t="shared" si="33"/>
        <v>104.75319926873858</v>
      </c>
      <c r="E570" s="205"/>
    </row>
    <row r="571" spans="1:5" s="157" customFormat="1" ht="14.25">
      <c r="A571" s="85" t="s">
        <v>599</v>
      </c>
      <c r="B571" s="85"/>
      <c r="C571" s="85"/>
      <c r="D571" s="210"/>
      <c r="E571" s="85"/>
    </row>
    <row r="572" spans="1:5" s="157" customFormat="1" ht="14.25">
      <c r="A572" s="85" t="s">
        <v>600</v>
      </c>
      <c r="B572" s="85"/>
      <c r="C572" s="85"/>
      <c r="D572" s="210"/>
      <c r="E572" s="85"/>
    </row>
    <row r="573" spans="1:5" s="157" customFormat="1" ht="14.25">
      <c r="A573" s="85" t="s">
        <v>601</v>
      </c>
      <c r="B573" s="85">
        <v>77</v>
      </c>
      <c r="C573" s="85"/>
      <c r="D573" s="210"/>
      <c r="E573" s="85"/>
    </row>
    <row r="574" spans="1:5" s="157" customFormat="1" ht="14.25">
      <c r="A574" s="85" t="s">
        <v>602</v>
      </c>
      <c r="B574" s="85">
        <v>45</v>
      </c>
      <c r="C574" s="85">
        <v>30</v>
      </c>
      <c r="D574" s="210">
        <f t="shared" si="33"/>
        <v>66.66666666666666</v>
      </c>
      <c r="E574" s="85"/>
    </row>
    <row r="575" spans="1:5" s="157" customFormat="1" ht="14.25">
      <c r="A575" s="85" t="s">
        <v>603</v>
      </c>
      <c r="B575" s="85">
        <v>145</v>
      </c>
      <c r="C575" s="85">
        <v>146</v>
      </c>
      <c r="D575" s="210">
        <f t="shared" si="33"/>
        <v>100.6896551724138</v>
      </c>
      <c r="E575" s="85"/>
    </row>
    <row r="576" spans="1:5" s="157" customFormat="1" ht="14.25">
      <c r="A576" s="85" t="s">
        <v>604</v>
      </c>
      <c r="B576" s="226"/>
      <c r="C576" s="226"/>
      <c r="D576" s="210"/>
      <c r="E576" s="226"/>
    </row>
    <row r="577" spans="1:5" s="157" customFormat="1" ht="14.25">
      <c r="A577" s="85" t="s">
        <v>605</v>
      </c>
      <c r="B577" s="226">
        <v>280</v>
      </c>
      <c r="C577" s="226">
        <v>397</v>
      </c>
      <c r="D577" s="210">
        <f aca="true" t="shared" si="34" ref="D577:D580">C577/B577*100</f>
        <v>141.7857142857143</v>
      </c>
      <c r="E577" s="226"/>
    </row>
    <row r="578" spans="1:5" s="157" customFormat="1" ht="14.25">
      <c r="A578" s="205" t="s">
        <v>606</v>
      </c>
      <c r="B578" s="205">
        <f>SUM(B579:B584)</f>
        <v>62</v>
      </c>
      <c r="C578" s="205">
        <f>SUM(C579:C584)</f>
        <v>171</v>
      </c>
      <c r="D578" s="207">
        <f t="shared" si="34"/>
        <v>275.80645161290323</v>
      </c>
      <c r="E578" s="205"/>
    </row>
    <row r="579" spans="1:5" s="157" customFormat="1" ht="14.25">
      <c r="A579" s="85" t="s">
        <v>607</v>
      </c>
      <c r="B579" s="85">
        <v>37</v>
      </c>
      <c r="C579" s="85">
        <v>25</v>
      </c>
      <c r="D579" s="210">
        <f t="shared" si="34"/>
        <v>67.56756756756756</v>
      </c>
      <c r="E579" s="85"/>
    </row>
    <row r="580" spans="1:5" s="157" customFormat="1" ht="14.25">
      <c r="A580" s="85" t="s">
        <v>608</v>
      </c>
      <c r="B580" s="85">
        <v>25</v>
      </c>
      <c r="C580" s="85">
        <v>51</v>
      </c>
      <c r="D580" s="210">
        <f t="shared" si="34"/>
        <v>204</v>
      </c>
      <c r="E580" s="85"/>
    </row>
    <row r="581" spans="1:5" s="157" customFormat="1" ht="14.25">
      <c r="A581" s="85" t="s">
        <v>609</v>
      </c>
      <c r="B581" s="85"/>
      <c r="C581" s="85"/>
      <c r="D581" s="210"/>
      <c r="E581" s="85"/>
    </row>
    <row r="582" spans="1:5" s="157" customFormat="1" ht="14.25">
      <c r="A582" s="85" t="s">
        <v>610</v>
      </c>
      <c r="B582" s="85"/>
      <c r="C582" s="85">
        <v>1</v>
      </c>
      <c r="D582" s="210"/>
      <c r="E582" s="85"/>
    </row>
    <row r="583" spans="1:5" s="157" customFormat="1" ht="14.25">
      <c r="A583" s="226" t="s">
        <v>611</v>
      </c>
      <c r="B583" s="226"/>
      <c r="C583" s="226"/>
      <c r="D583" s="210"/>
      <c r="E583" s="226"/>
    </row>
    <row r="584" spans="1:5" s="157" customFormat="1" ht="14.25">
      <c r="A584" s="85" t="s">
        <v>612</v>
      </c>
      <c r="B584" s="226"/>
      <c r="C584" s="226">
        <v>94</v>
      </c>
      <c r="D584" s="210"/>
      <c r="E584" s="226"/>
    </row>
    <row r="585" spans="1:5" s="157" customFormat="1" ht="14.25">
      <c r="A585" s="205" t="s">
        <v>613</v>
      </c>
      <c r="B585" s="227">
        <f>SUM(B586:B591)</f>
        <v>317</v>
      </c>
      <c r="C585" s="227">
        <f>SUM(C586:C591)</f>
        <v>301</v>
      </c>
      <c r="D585" s="207">
        <f aca="true" t="shared" si="35" ref="D584:D587">C585/B585*100</f>
        <v>94.95268138801262</v>
      </c>
      <c r="E585" s="227"/>
    </row>
    <row r="586" spans="1:5" s="157" customFormat="1" ht="14.25">
      <c r="A586" s="85" t="s">
        <v>614</v>
      </c>
      <c r="B586" s="85">
        <v>2</v>
      </c>
      <c r="C586" s="85"/>
      <c r="D586" s="210">
        <f t="shared" si="35"/>
        <v>0</v>
      </c>
      <c r="E586" s="85"/>
    </row>
    <row r="587" spans="1:5" s="157" customFormat="1" ht="14.25">
      <c r="A587" s="85" t="s">
        <v>615</v>
      </c>
      <c r="B587" s="85">
        <v>177</v>
      </c>
      <c r="C587" s="85">
        <v>181</v>
      </c>
      <c r="D587" s="210">
        <f t="shared" si="35"/>
        <v>102.25988700564972</v>
      </c>
      <c r="E587" s="85"/>
    </row>
    <row r="588" spans="1:5" s="157" customFormat="1" ht="14.25">
      <c r="A588" s="85" t="s">
        <v>616</v>
      </c>
      <c r="B588" s="85"/>
      <c r="C588" s="85"/>
      <c r="D588" s="210"/>
      <c r="E588" s="85"/>
    </row>
    <row r="589" spans="1:5" s="157" customFormat="1" ht="14.25">
      <c r="A589" s="85" t="s">
        <v>617</v>
      </c>
      <c r="B589" s="85"/>
      <c r="C589" s="85"/>
      <c r="D589" s="210"/>
      <c r="E589" s="85"/>
    </row>
    <row r="590" spans="1:5" s="157" customFormat="1" ht="14.25">
      <c r="A590" s="85" t="s">
        <v>618</v>
      </c>
      <c r="B590" s="85">
        <v>113</v>
      </c>
      <c r="C590" s="85">
        <v>120</v>
      </c>
      <c r="D590" s="210">
        <f aca="true" t="shared" si="36" ref="D590:D593">C590/B590*100</f>
        <v>106.19469026548674</v>
      </c>
      <c r="E590" s="85"/>
    </row>
    <row r="591" spans="1:5" s="157" customFormat="1" ht="14.25">
      <c r="A591" s="85" t="s">
        <v>619</v>
      </c>
      <c r="B591" s="85">
        <v>25</v>
      </c>
      <c r="C591" s="85"/>
      <c r="D591" s="210"/>
      <c r="E591" s="85"/>
    </row>
    <row r="592" spans="1:5" s="157" customFormat="1" ht="14.25">
      <c r="A592" s="205" t="s">
        <v>620</v>
      </c>
      <c r="B592" s="205">
        <f>SUM(B593:B600)</f>
        <v>349</v>
      </c>
      <c r="C592" s="205">
        <f>SUM(C593:C600)</f>
        <v>104</v>
      </c>
      <c r="D592" s="207">
        <f t="shared" si="36"/>
        <v>29.799426934097422</v>
      </c>
      <c r="E592" s="205"/>
    </row>
    <row r="593" spans="1:5" s="157" customFormat="1" ht="14.25">
      <c r="A593" s="85" t="s">
        <v>214</v>
      </c>
      <c r="B593" s="85">
        <v>53</v>
      </c>
      <c r="C593" s="85">
        <v>46</v>
      </c>
      <c r="D593" s="210">
        <f t="shared" si="36"/>
        <v>86.79245283018868</v>
      </c>
      <c r="E593" s="85"/>
    </row>
    <row r="594" spans="1:5" s="157" customFormat="1" ht="14.25">
      <c r="A594" s="85" t="s">
        <v>215</v>
      </c>
      <c r="B594" s="85"/>
      <c r="C594" s="85"/>
      <c r="D594" s="210"/>
      <c r="E594" s="85"/>
    </row>
    <row r="595" spans="1:5" s="157" customFormat="1" ht="14.25">
      <c r="A595" s="85" t="s">
        <v>216</v>
      </c>
      <c r="B595" s="85"/>
      <c r="C595" s="85"/>
      <c r="D595" s="210"/>
      <c r="E595" s="85"/>
    </row>
    <row r="596" spans="1:5" s="157" customFormat="1" ht="14.25">
      <c r="A596" s="85" t="s">
        <v>621</v>
      </c>
      <c r="B596" s="85">
        <v>14</v>
      </c>
      <c r="C596" s="85"/>
      <c r="D596" s="210">
        <f aca="true" t="shared" si="37" ref="D596:D602">C596/B596*100</f>
        <v>0</v>
      </c>
      <c r="E596" s="85"/>
    </row>
    <row r="597" spans="1:5" s="157" customFormat="1" ht="14.25">
      <c r="A597" s="85" t="s">
        <v>622</v>
      </c>
      <c r="B597" s="85">
        <v>21</v>
      </c>
      <c r="C597" s="85">
        <v>4</v>
      </c>
      <c r="D597" s="210">
        <f t="shared" si="37"/>
        <v>19.047619047619047</v>
      </c>
      <c r="E597" s="85"/>
    </row>
    <row r="598" spans="1:5" s="157" customFormat="1" ht="14.25">
      <c r="A598" s="85" t="s">
        <v>623</v>
      </c>
      <c r="B598" s="85"/>
      <c r="C598" s="85"/>
      <c r="D598" s="210"/>
      <c r="E598" s="85"/>
    </row>
    <row r="599" spans="1:5" s="157" customFormat="1" ht="14.25">
      <c r="A599" s="85" t="s">
        <v>624</v>
      </c>
      <c r="B599" s="85">
        <v>103</v>
      </c>
      <c r="C599" s="85">
        <v>54</v>
      </c>
      <c r="D599" s="210">
        <f t="shared" si="37"/>
        <v>52.42718446601942</v>
      </c>
      <c r="E599" s="85"/>
    </row>
    <row r="600" spans="1:5" s="157" customFormat="1" ht="14.25">
      <c r="A600" s="85" t="s">
        <v>625</v>
      </c>
      <c r="B600" s="85">
        <v>158</v>
      </c>
      <c r="C600" s="85"/>
      <c r="D600" s="210">
        <f t="shared" si="37"/>
        <v>0</v>
      </c>
      <c r="E600" s="85"/>
    </row>
    <row r="601" spans="1:5" s="157" customFormat="1" ht="14.25">
      <c r="A601" s="205" t="s">
        <v>626</v>
      </c>
      <c r="B601" s="205">
        <f>SUM(B602:B605)</f>
        <v>15</v>
      </c>
      <c r="C601" s="205">
        <f>SUM(C602:C605)</f>
        <v>14</v>
      </c>
      <c r="D601" s="207">
        <f t="shared" si="37"/>
        <v>93.33333333333333</v>
      </c>
      <c r="E601" s="205"/>
    </row>
    <row r="602" spans="1:5" s="157" customFormat="1" ht="14.25">
      <c r="A602" s="85" t="s">
        <v>214</v>
      </c>
      <c r="B602" s="85">
        <v>15</v>
      </c>
      <c r="C602" s="85">
        <v>14</v>
      </c>
      <c r="D602" s="210">
        <f t="shared" si="37"/>
        <v>93.33333333333333</v>
      </c>
      <c r="E602" s="85"/>
    </row>
    <row r="603" spans="1:5" s="157" customFormat="1" ht="14.25">
      <c r="A603" s="85" t="s">
        <v>215</v>
      </c>
      <c r="B603" s="85"/>
      <c r="C603" s="85"/>
      <c r="D603" s="210"/>
      <c r="E603" s="85"/>
    </row>
    <row r="604" spans="1:5" s="157" customFormat="1" ht="14.25">
      <c r="A604" s="85" t="s">
        <v>216</v>
      </c>
      <c r="B604" s="85"/>
      <c r="C604" s="85"/>
      <c r="D604" s="210"/>
      <c r="E604" s="85"/>
    </row>
    <row r="605" spans="1:5" s="157" customFormat="1" ht="14.25">
      <c r="A605" s="85" t="s">
        <v>627</v>
      </c>
      <c r="B605" s="85"/>
      <c r="C605" s="85"/>
      <c r="D605" s="210"/>
      <c r="E605" s="85"/>
    </row>
    <row r="606" spans="1:5" s="157" customFormat="1" ht="14.25">
      <c r="A606" s="205" t="s">
        <v>628</v>
      </c>
      <c r="B606" s="205">
        <f>SUM(B607:B608)</f>
        <v>0</v>
      </c>
      <c r="C606" s="205">
        <f>SUM(C607:C608)</f>
        <v>0</v>
      </c>
      <c r="D606" s="207"/>
      <c r="E606" s="205"/>
    </row>
    <row r="607" spans="1:5" s="157" customFormat="1" ht="14.25">
      <c r="A607" s="85" t="s">
        <v>629</v>
      </c>
      <c r="B607" s="85"/>
      <c r="C607" s="85"/>
      <c r="D607" s="210"/>
      <c r="E607" s="85"/>
    </row>
    <row r="608" spans="1:5" s="157" customFormat="1" ht="14.25">
      <c r="A608" s="85" t="s">
        <v>630</v>
      </c>
      <c r="B608" s="85"/>
      <c r="C608" s="85"/>
      <c r="D608" s="210"/>
      <c r="E608" s="85"/>
    </row>
    <row r="609" spans="1:5" s="157" customFormat="1" ht="14.25">
      <c r="A609" s="205" t="s">
        <v>631</v>
      </c>
      <c r="B609" s="205">
        <f>SUM(B610:B611)</f>
        <v>0</v>
      </c>
      <c r="C609" s="205">
        <f>SUM(C610:C611)</f>
        <v>0</v>
      </c>
      <c r="D609" s="207"/>
      <c r="E609" s="205"/>
    </row>
    <row r="610" spans="1:5" s="157" customFormat="1" ht="14.25">
      <c r="A610" s="85" t="s">
        <v>632</v>
      </c>
      <c r="B610" s="85"/>
      <c r="C610" s="85"/>
      <c r="D610" s="210"/>
      <c r="E610" s="85"/>
    </row>
    <row r="611" spans="1:5" s="157" customFormat="1" ht="14.25">
      <c r="A611" s="85" t="s">
        <v>633</v>
      </c>
      <c r="B611" s="85"/>
      <c r="C611" s="85"/>
      <c r="D611" s="210"/>
      <c r="E611" s="85"/>
    </row>
    <row r="612" spans="1:5" s="157" customFormat="1" ht="14.25">
      <c r="A612" s="205" t="s">
        <v>634</v>
      </c>
      <c r="B612" s="205">
        <f>SUM(B613:B614)</f>
        <v>28</v>
      </c>
      <c r="C612" s="205">
        <f>SUM(C613:C614)</f>
        <v>0</v>
      </c>
      <c r="D612" s="207"/>
      <c r="E612" s="205"/>
    </row>
    <row r="613" spans="1:5" s="157" customFormat="1" ht="14.25">
      <c r="A613" s="85" t="s">
        <v>635</v>
      </c>
      <c r="B613" s="85"/>
      <c r="C613" s="85"/>
      <c r="D613" s="210"/>
      <c r="E613" s="85"/>
    </row>
    <row r="614" spans="1:5" s="157" customFormat="1" ht="14.25">
      <c r="A614" s="85" t="s">
        <v>636</v>
      </c>
      <c r="B614" s="85">
        <v>28</v>
      </c>
      <c r="C614" s="85"/>
      <c r="D614" s="210"/>
      <c r="E614" s="85"/>
    </row>
    <row r="615" spans="1:5" s="157" customFormat="1" ht="14.25">
      <c r="A615" s="205" t="s">
        <v>637</v>
      </c>
      <c r="B615" s="205">
        <f>SUM(B616:B617)</f>
        <v>0</v>
      </c>
      <c r="C615" s="205">
        <f>SUM(C616:C617)</f>
        <v>0</v>
      </c>
      <c r="D615" s="207"/>
      <c r="E615" s="205"/>
    </row>
    <row r="616" spans="1:5" s="157" customFormat="1" ht="14.25">
      <c r="A616" s="85" t="s">
        <v>638</v>
      </c>
      <c r="B616" s="85"/>
      <c r="C616" s="85"/>
      <c r="D616" s="210"/>
      <c r="E616" s="85"/>
    </row>
    <row r="617" spans="1:5" s="157" customFormat="1" ht="14.25">
      <c r="A617" s="85" t="s">
        <v>639</v>
      </c>
      <c r="B617" s="85"/>
      <c r="C617" s="85"/>
      <c r="D617" s="210"/>
      <c r="E617" s="85"/>
    </row>
    <row r="618" spans="1:5" s="157" customFormat="1" ht="14.25">
      <c r="A618" s="205" t="s">
        <v>640</v>
      </c>
      <c r="B618" s="205">
        <f>SUM(B619:B620)</f>
        <v>60</v>
      </c>
      <c r="C618" s="205">
        <f>SUM(C619:C620)</f>
        <v>31</v>
      </c>
      <c r="D618" s="207">
        <f aca="true" t="shared" si="38" ref="D618:D623">C618/B618*100</f>
        <v>51.66666666666667</v>
      </c>
      <c r="E618" s="205"/>
    </row>
    <row r="619" spans="1:5" s="157" customFormat="1" ht="14.25">
      <c r="A619" s="85" t="s">
        <v>641</v>
      </c>
      <c r="B619" s="85"/>
      <c r="C619" s="85">
        <v>1</v>
      </c>
      <c r="D619" s="207"/>
      <c r="E619" s="85"/>
    </row>
    <row r="620" spans="1:5" s="157" customFormat="1" ht="14.25">
      <c r="A620" s="85" t="s">
        <v>642</v>
      </c>
      <c r="B620" s="85">
        <v>60</v>
      </c>
      <c r="C620" s="85">
        <v>30</v>
      </c>
      <c r="D620" s="207">
        <f>C620/B620*100</f>
        <v>50</v>
      </c>
      <c r="E620" s="85"/>
    </row>
    <row r="621" spans="1:5" s="157" customFormat="1" ht="14.25">
      <c r="A621" s="205" t="s">
        <v>643</v>
      </c>
      <c r="B621" s="205">
        <f>SUM(B622:B624)</f>
        <v>2185</v>
      </c>
      <c r="C621" s="205">
        <f>SUM(C622:C624)</f>
        <v>2415</v>
      </c>
      <c r="D621" s="207">
        <f t="shared" si="38"/>
        <v>110.5263157894737</v>
      </c>
      <c r="E621" s="205"/>
    </row>
    <row r="622" spans="1:5" s="157" customFormat="1" ht="14.25">
      <c r="A622" s="85" t="s">
        <v>644</v>
      </c>
      <c r="B622" s="85">
        <v>101</v>
      </c>
      <c r="C622" s="85">
        <v>513</v>
      </c>
      <c r="D622" s="210">
        <f t="shared" si="38"/>
        <v>507.9207920792079</v>
      </c>
      <c r="E622" s="85"/>
    </row>
    <row r="623" spans="1:5" s="157" customFormat="1" ht="14.25">
      <c r="A623" s="85" t="s">
        <v>645</v>
      </c>
      <c r="B623" s="85">
        <v>2084</v>
      </c>
      <c r="C623" s="85">
        <v>1902</v>
      </c>
      <c r="D623" s="210">
        <f t="shared" si="38"/>
        <v>91.26679462571977</v>
      </c>
      <c r="E623" s="85"/>
    </row>
    <row r="624" spans="1:5" s="157" customFormat="1" ht="14.25">
      <c r="A624" s="85" t="s">
        <v>646</v>
      </c>
      <c r="B624" s="85"/>
      <c r="C624" s="85"/>
      <c r="D624" s="210"/>
      <c r="E624" s="85"/>
    </row>
    <row r="625" spans="1:5" s="157" customFormat="1" ht="14.25">
      <c r="A625" s="205" t="s">
        <v>647</v>
      </c>
      <c r="B625" s="205">
        <f>SUM(B626:B629)</f>
        <v>0</v>
      </c>
      <c r="C625" s="205">
        <f>SUM(C626:C629)</f>
        <v>100</v>
      </c>
      <c r="D625" s="207"/>
      <c r="E625" s="205"/>
    </row>
    <row r="626" spans="1:5" s="157" customFormat="1" ht="14.25">
      <c r="A626" s="85" t="s">
        <v>648</v>
      </c>
      <c r="B626" s="85"/>
      <c r="C626" s="85">
        <v>100</v>
      </c>
      <c r="D626" s="210"/>
      <c r="E626" s="85"/>
    </row>
    <row r="627" spans="1:5" s="157" customFormat="1" ht="14.25">
      <c r="A627" s="85" t="s">
        <v>649</v>
      </c>
      <c r="B627" s="85"/>
      <c r="C627" s="85"/>
      <c r="D627" s="210"/>
      <c r="E627" s="85"/>
    </row>
    <row r="628" spans="1:5" s="157" customFormat="1" ht="14.25">
      <c r="A628" s="85" t="s">
        <v>650</v>
      </c>
      <c r="B628" s="85"/>
      <c r="C628" s="85"/>
      <c r="D628" s="210"/>
      <c r="E628" s="85"/>
    </row>
    <row r="629" spans="1:5" s="157" customFormat="1" ht="14.25">
      <c r="A629" s="85" t="s">
        <v>651</v>
      </c>
      <c r="B629" s="226"/>
      <c r="C629" s="226"/>
      <c r="D629" s="228"/>
      <c r="E629" s="226"/>
    </row>
    <row r="630" spans="1:5" s="157" customFormat="1" ht="14.25">
      <c r="A630" s="229" t="s">
        <v>652</v>
      </c>
      <c r="B630" s="205">
        <f>SUM(B631:B637)</f>
        <v>98</v>
      </c>
      <c r="C630" s="205">
        <f>SUM(C631:C637)</f>
        <v>238</v>
      </c>
      <c r="D630" s="207">
        <f>C630/B630*100</f>
        <v>242.85714285714283</v>
      </c>
      <c r="E630" s="205"/>
    </row>
    <row r="631" spans="1:5" s="157" customFormat="1" ht="14.25">
      <c r="A631" s="226" t="s">
        <v>214</v>
      </c>
      <c r="B631" s="85">
        <v>55</v>
      </c>
      <c r="C631" s="85">
        <v>81</v>
      </c>
      <c r="D631" s="210"/>
      <c r="E631" s="85"/>
    </row>
    <row r="632" spans="1:5" s="157" customFormat="1" ht="14.25">
      <c r="A632" s="226" t="s">
        <v>215</v>
      </c>
      <c r="B632" s="85"/>
      <c r="C632" s="85"/>
      <c r="D632" s="210"/>
      <c r="E632" s="85"/>
    </row>
    <row r="633" spans="1:5" s="157" customFormat="1" ht="14.25">
      <c r="A633" s="226" t="s">
        <v>216</v>
      </c>
      <c r="B633" s="85"/>
      <c r="C633" s="85"/>
      <c r="D633" s="210"/>
      <c r="E633" s="85"/>
    </row>
    <row r="634" spans="1:5" s="157" customFormat="1" ht="14.25">
      <c r="A634" s="226" t="s">
        <v>653</v>
      </c>
      <c r="B634" s="85">
        <v>41</v>
      </c>
      <c r="C634" s="85">
        <v>41</v>
      </c>
      <c r="D634" s="210">
        <f>C634/B634*100</f>
        <v>100</v>
      </c>
      <c r="E634" s="85"/>
    </row>
    <row r="635" spans="1:5" s="157" customFormat="1" ht="14.25">
      <c r="A635" s="226" t="s">
        <v>654</v>
      </c>
      <c r="B635" s="85"/>
      <c r="C635" s="85"/>
      <c r="D635" s="210"/>
      <c r="E635" s="85"/>
    </row>
    <row r="636" spans="1:5" s="157" customFormat="1" ht="14.25">
      <c r="A636" s="226" t="s">
        <v>223</v>
      </c>
      <c r="B636" s="85"/>
      <c r="C636" s="85"/>
      <c r="D636" s="210"/>
      <c r="E636" s="85"/>
    </row>
    <row r="637" spans="1:5" s="157" customFormat="1" ht="14.25">
      <c r="A637" s="226" t="s">
        <v>655</v>
      </c>
      <c r="B637" s="85">
        <v>2</v>
      </c>
      <c r="C637" s="85">
        <v>116</v>
      </c>
      <c r="D637" s="210"/>
      <c r="E637" s="85"/>
    </row>
    <row r="638" spans="1:5" s="157" customFormat="1" ht="14.25">
      <c r="A638" s="205" t="s">
        <v>656</v>
      </c>
      <c r="B638" s="205"/>
      <c r="C638" s="205">
        <f>SUM(C639:C640)</f>
        <v>151</v>
      </c>
      <c r="D638" s="207"/>
      <c r="E638" s="205"/>
    </row>
    <row r="639" spans="1:5" s="157" customFormat="1" ht="14.25">
      <c r="A639" s="226" t="s">
        <v>657</v>
      </c>
      <c r="B639" s="85"/>
      <c r="C639" s="85">
        <v>151</v>
      </c>
      <c r="D639" s="210"/>
      <c r="E639" s="85"/>
    </row>
    <row r="640" spans="1:5" s="157" customFormat="1" ht="14.25">
      <c r="A640" s="226" t="s">
        <v>658</v>
      </c>
      <c r="B640" s="85"/>
      <c r="C640" s="85"/>
      <c r="D640" s="210"/>
      <c r="E640" s="85"/>
    </row>
    <row r="641" spans="1:5" s="157" customFormat="1" ht="14.25">
      <c r="A641" s="205" t="s">
        <v>659</v>
      </c>
      <c r="B641" s="205">
        <v>3692</v>
      </c>
      <c r="C641" s="205">
        <v>3192</v>
      </c>
      <c r="D641" s="207">
        <f aca="true" t="shared" si="39" ref="D641:D644">C641/B641*100</f>
        <v>86.45720476706393</v>
      </c>
      <c r="E641" s="205"/>
    </row>
    <row r="642" spans="1:5" s="157" customFormat="1" ht="14.25">
      <c r="A642" s="205" t="s">
        <v>660</v>
      </c>
      <c r="B642" s="205">
        <f>B643+B648+B661+B665+B677+B680+B684+B689+B693+B697+B700+B709+B711</f>
        <v>14943</v>
      </c>
      <c r="C642" s="205">
        <f>C643+C648+C661+C665+C677+C680+C684+C689+C693+C697+C700+C709+C711</f>
        <v>14038</v>
      </c>
      <c r="D642" s="207">
        <f t="shared" si="39"/>
        <v>93.94365254634278</v>
      </c>
      <c r="E642" s="205"/>
    </row>
    <row r="643" spans="1:5" s="157" customFormat="1" ht="14.25">
      <c r="A643" s="205" t="s">
        <v>661</v>
      </c>
      <c r="B643" s="205">
        <f>SUM(B644:B647)</f>
        <v>254</v>
      </c>
      <c r="C643" s="205">
        <f>SUM(C644:C647)</f>
        <v>245</v>
      </c>
      <c r="D643" s="207">
        <f t="shared" si="39"/>
        <v>96.45669291338582</v>
      </c>
      <c r="E643" s="205"/>
    </row>
    <row r="644" spans="1:5" s="157" customFormat="1" ht="14.25">
      <c r="A644" s="85" t="s">
        <v>214</v>
      </c>
      <c r="B644" s="85">
        <v>218</v>
      </c>
      <c r="C644" s="85">
        <v>224</v>
      </c>
      <c r="D644" s="210">
        <f t="shared" si="39"/>
        <v>102.75229357798166</v>
      </c>
      <c r="E644" s="85"/>
    </row>
    <row r="645" spans="1:5" s="157" customFormat="1" ht="14.25">
      <c r="A645" s="85" t="s">
        <v>215</v>
      </c>
      <c r="B645" s="85"/>
      <c r="C645" s="85"/>
      <c r="D645" s="210"/>
      <c r="E645" s="85"/>
    </row>
    <row r="646" spans="1:5" s="157" customFormat="1" ht="14.25">
      <c r="A646" s="85" t="s">
        <v>216</v>
      </c>
      <c r="B646" s="85"/>
      <c r="C646" s="85"/>
      <c r="D646" s="210"/>
      <c r="E646" s="85"/>
    </row>
    <row r="647" spans="1:5" s="157" customFormat="1" ht="14.25">
      <c r="A647" s="85" t="s">
        <v>662</v>
      </c>
      <c r="B647" s="85">
        <v>36</v>
      </c>
      <c r="C647" s="85">
        <v>21</v>
      </c>
      <c r="D647" s="210"/>
      <c r="E647" s="85"/>
    </row>
    <row r="648" spans="1:5" s="157" customFormat="1" ht="14.25">
      <c r="A648" s="205" t="s">
        <v>663</v>
      </c>
      <c r="B648" s="205">
        <f>SUM(B649:B660)</f>
        <v>2711</v>
      </c>
      <c r="C648" s="205">
        <f>SUM(C649:C660)</f>
        <v>2307</v>
      </c>
      <c r="D648" s="207">
        <f aca="true" t="shared" si="40" ref="D648:D650">C648/B648*100</f>
        <v>85.09774990778311</v>
      </c>
      <c r="E648" s="205"/>
    </row>
    <row r="649" spans="1:5" s="157" customFormat="1" ht="14.25">
      <c r="A649" s="85" t="s">
        <v>664</v>
      </c>
      <c r="B649" s="85">
        <v>1751</v>
      </c>
      <c r="C649" s="85">
        <v>1756</v>
      </c>
      <c r="D649" s="210">
        <f t="shared" si="40"/>
        <v>100.28555111364935</v>
      </c>
      <c r="E649" s="85"/>
    </row>
    <row r="650" spans="1:5" s="157" customFormat="1" ht="14.25">
      <c r="A650" s="85" t="s">
        <v>665</v>
      </c>
      <c r="B650" s="226">
        <v>595</v>
      </c>
      <c r="C650" s="226">
        <v>551</v>
      </c>
      <c r="D650" s="210">
        <f t="shared" si="40"/>
        <v>92.60504201680672</v>
      </c>
      <c r="E650" s="226"/>
    </row>
    <row r="651" spans="1:5" s="157" customFormat="1" ht="14.25">
      <c r="A651" s="85" t="s">
        <v>666</v>
      </c>
      <c r="B651" s="226"/>
      <c r="C651" s="226"/>
      <c r="D651" s="210"/>
      <c r="E651" s="226"/>
    </row>
    <row r="652" spans="1:5" s="157" customFormat="1" ht="14.25">
      <c r="A652" s="85" t="s">
        <v>667</v>
      </c>
      <c r="B652" s="226"/>
      <c r="C652" s="226"/>
      <c r="D652" s="210"/>
      <c r="E652" s="226"/>
    </row>
    <row r="653" spans="1:5" s="157" customFormat="1" ht="14.25">
      <c r="A653" s="85" t="s">
        <v>668</v>
      </c>
      <c r="B653" s="85"/>
      <c r="C653" s="85"/>
      <c r="D653" s="210"/>
      <c r="E653" s="85"/>
    </row>
    <row r="654" spans="1:5" s="157" customFormat="1" ht="14.25">
      <c r="A654" s="85" t="s">
        <v>669</v>
      </c>
      <c r="B654" s="85">
        <v>13</v>
      </c>
      <c r="C654" s="85"/>
      <c r="D654" s="210">
        <f>C654/B654*100</f>
        <v>0</v>
      </c>
      <c r="E654" s="85"/>
    </row>
    <row r="655" spans="1:5" s="157" customFormat="1" ht="14.25">
      <c r="A655" s="85" t="s">
        <v>670</v>
      </c>
      <c r="B655" s="85"/>
      <c r="C655" s="85"/>
      <c r="D655" s="210"/>
      <c r="E655" s="85"/>
    </row>
    <row r="656" spans="1:5" s="157" customFormat="1" ht="14.25">
      <c r="A656" s="85" t="s">
        <v>671</v>
      </c>
      <c r="B656" s="85"/>
      <c r="C656" s="85"/>
      <c r="D656" s="210"/>
      <c r="E656" s="85"/>
    </row>
    <row r="657" spans="1:5" s="157" customFormat="1" ht="14.25">
      <c r="A657" s="85" t="s">
        <v>672</v>
      </c>
      <c r="B657" s="85"/>
      <c r="C657" s="85"/>
      <c r="D657" s="210"/>
      <c r="E657" s="85"/>
    </row>
    <row r="658" spans="1:5" s="157" customFormat="1" ht="14.25">
      <c r="A658" s="85" t="s">
        <v>673</v>
      </c>
      <c r="B658" s="85"/>
      <c r="C658" s="85"/>
      <c r="D658" s="210"/>
      <c r="E658" s="85"/>
    </row>
    <row r="659" spans="1:5" s="157" customFormat="1" ht="14.25">
      <c r="A659" s="85" t="s">
        <v>674</v>
      </c>
      <c r="B659" s="226"/>
      <c r="C659" s="226"/>
      <c r="D659" s="210"/>
      <c r="E659" s="226"/>
    </row>
    <row r="660" spans="1:5" s="157" customFormat="1" ht="14.25">
      <c r="A660" s="85" t="s">
        <v>675</v>
      </c>
      <c r="B660" s="226">
        <v>352</v>
      </c>
      <c r="C660" s="226"/>
      <c r="D660" s="210">
        <f aca="true" t="shared" si="41" ref="D660:D668">C660/B660*100</f>
        <v>0</v>
      </c>
      <c r="E660" s="226"/>
    </row>
    <row r="661" spans="1:5" s="157" customFormat="1" ht="14.25">
      <c r="A661" s="205" t="s">
        <v>676</v>
      </c>
      <c r="B661" s="227">
        <f>SUM(B662:B664)</f>
        <v>1189</v>
      </c>
      <c r="C661" s="227">
        <f>SUM(C662:C664)</f>
        <v>993</v>
      </c>
      <c r="D661" s="207">
        <f t="shared" si="41"/>
        <v>83.51555929352396</v>
      </c>
      <c r="E661" s="227"/>
    </row>
    <row r="662" spans="1:5" s="157" customFormat="1" ht="14.25">
      <c r="A662" s="85" t="s">
        <v>677</v>
      </c>
      <c r="B662" s="226"/>
      <c r="C662" s="226"/>
      <c r="D662" s="228"/>
      <c r="E662" s="226"/>
    </row>
    <row r="663" spans="1:5" s="157" customFormat="1" ht="14.25">
      <c r="A663" s="85" t="s">
        <v>678</v>
      </c>
      <c r="B663" s="226">
        <v>1099</v>
      </c>
      <c r="C663" s="226">
        <v>981</v>
      </c>
      <c r="D663" s="210">
        <f t="shared" si="41"/>
        <v>89.26296633303002</v>
      </c>
      <c r="E663" s="226"/>
    </row>
    <row r="664" spans="1:5" s="157" customFormat="1" ht="14.25">
      <c r="A664" s="85" t="s">
        <v>679</v>
      </c>
      <c r="B664" s="226">
        <v>90</v>
      </c>
      <c r="C664" s="226">
        <v>12</v>
      </c>
      <c r="D664" s="210">
        <f t="shared" si="41"/>
        <v>13.333333333333334</v>
      </c>
      <c r="E664" s="226"/>
    </row>
    <row r="665" spans="1:5" s="157" customFormat="1" ht="14.25">
      <c r="A665" s="205" t="s">
        <v>680</v>
      </c>
      <c r="B665" s="227">
        <f>SUM(B666:B676)</f>
        <v>2212</v>
      </c>
      <c r="C665" s="227">
        <f>SUM(C666:C676)</f>
        <v>2439</v>
      </c>
      <c r="D665" s="207">
        <f t="shared" si="41"/>
        <v>110.2622061482821</v>
      </c>
      <c r="E665" s="227"/>
    </row>
    <row r="666" spans="1:5" s="157" customFormat="1" ht="14.25">
      <c r="A666" s="85" t="s">
        <v>681</v>
      </c>
      <c r="B666" s="226">
        <v>285</v>
      </c>
      <c r="C666" s="226">
        <v>235</v>
      </c>
      <c r="D666" s="210">
        <f t="shared" si="41"/>
        <v>82.45614035087719</v>
      </c>
      <c r="E666" s="226"/>
    </row>
    <row r="667" spans="1:5" s="157" customFormat="1" ht="14.25">
      <c r="A667" s="85" t="s">
        <v>682</v>
      </c>
      <c r="B667" s="226">
        <v>154</v>
      </c>
      <c r="C667" s="226">
        <v>141</v>
      </c>
      <c r="D667" s="210">
        <f t="shared" si="41"/>
        <v>91.55844155844156</v>
      </c>
      <c r="E667" s="226"/>
    </row>
    <row r="668" spans="1:5" s="157" customFormat="1" ht="14.25">
      <c r="A668" s="85" t="s">
        <v>683</v>
      </c>
      <c r="B668" s="85">
        <v>692</v>
      </c>
      <c r="C668" s="85">
        <v>243</v>
      </c>
      <c r="D668" s="210">
        <f t="shared" si="41"/>
        <v>35.115606936416185</v>
      </c>
      <c r="E668" s="85"/>
    </row>
    <row r="669" spans="1:5" s="157" customFormat="1" ht="14.25">
      <c r="A669" s="85" t="s">
        <v>684</v>
      </c>
      <c r="B669" s="85"/>
      <c r="C669" s="85"/>
      <c r="D669" s="210"/>
      <c r="E669" s="85"/>
    </row>
    <row r="670" spans="1:5" s="157" customFormat="1" ht="14.25">
      <c r="A670" s="85" t="s">
        <v>685</v>
      </c>
      <c r="B670" s="85"/>
      <c r="C670" s="85"/>
      <c r="D670" s="210"/>
      <c r="E670" s="85"/>
    </row>
    <row r="671" spans="1:5" s="157" customFormat="1" ht="14.25">
      <c r="A671" s="85" t="s">
        <v>686</v>
      </c>
      <c r="B671" s="85"/>
      <c r="C671" s="85"/>
      <c r="D671" s="210"/>
      <c r="E671" s="85"/>
    </row>
    <row r="672" spans="1:5" s="157" customFormat="1" ht="14.25">
      <c r="A672" s="85" t="s">
        <v>687</v>
      </c>
      <c r="B672" s="85"/>
      <c r="C672" s="85"/>
      <c r="D672" s="210"/>
      <c r="E672" s="85"/>
    </row>
    <row r="673" spans="1:5" s="157" customFormat="1" ht="14.25">
      <c r="A673" s="85" t="s">
        <v>688</v>
      </c>
      <c r="B673" s="85">
        <v>794</v>
      </c>
      <c r="C673" s="85">
        <v>692</v>
      </c>
      <c r="D673" s="210">
        <f aca="true" t="shared" si="42" ref="D673:D678">C673/B673*100</f>
        <v>87.1536523929471</v>
      </c>
      <c r="E673" s="85"/>
    </row>
    <row r="674" spans="1:5" s="157" customFormat="1" ht="14.25">
      <c r="A674" s="85" t="s">
        <v>689</v>
      </c>
      <c r="B674" s="85">
        <v>136</v>
      </c>
      <c r="C674" s="85">
        <v>1053</v>
      </c>
      <c r="D674" s="210">
        <f t="shared" si="42"/>
        <v>774.2647058823529</v>
      </c>
      <c r="E674" s="85"/>
    </row>
    <row r="675" spans="1:5" s="157" customFormat="1" ht="14.25">
      <c r="A675" s="85" t="s">
        <v>690</v>
      </c>
      <c r="B675" s="85"/>
      <c r="C675" s="85"/>
      <c r="D675" s="210"/>
      <c r="E675" s="85"/>
    </row>
    <row r="676" spans="1:5" s="157" customFormat="1" ht="14.25">
      <c r="A676" s="85" t="s">
        <v>691</v>
      </c>
      <c r="B676" s="85">
        <v>151</v>
      </c>
      <c r="C676" s="85">
        <v>75</v>
      </c>
      <c r="D676" s="210">
        <f t="shared" si="42"/>
        <v>49.668874172185426</v>
      </c>
      <c r="E676" s="85"/>
    </row>
    <row r="677" spans="1:5" s="157" customFormat="1" ht="14.25">
      <c r="A677" s="205" t="s">
        <v>692</v>
      </c>
      <c r="B677" s="205">
        <f>SUM(B678:B679)</f>
        <v>110</v>
      </c>
      <c r="C677" s="205">
        <f>SUM(C678:C679)</f>
        <v>0</v>
      </c>
      <c r="D677" s="207">
        <f t="shared" si="42"/>
        <v>0</v>
      </c>
      <c r="E677" s="205"/>
    </row>
    <row r="678" spans="1:5" s="157" customFormat="1" ht="14.25">
      <c r="A678" s="85" t="s">
        <v>693</v>
      </c>
      <c r="B678" s="85">
        <v>110</v>
      </c>
      <c r="C678" s="85"/>
      <c r="D678" s="210">
        <f t="shared" si="42"/>
        <v>0</v>
      </c>
      <c r="E678" s="85"/>
    </row>
    <row r="679" spans="1:5" s="157" customFormat="1" ht="14.25">
      <c r="A679" s="85" t="s">
        <v>694</v>
      </c>
      <c r="B679" s="85"/>
      <c r="C679" s="85"/>
      <c r="D679" s="210"/>
      <c r="E679" s="85"/>
    </row>
    <row r="680" spans="1:5" s="157" customFormat="1" ht="14.25">
      <c r="A680" s="205" t="s">
        <v>695</v>
      </c>
      <c r="B680" s="205">
        <f>SUM(B681:B683)</f>
        <v>238</v>
      </c>
      <c r="C680" s="205">
        <f>SUM(C681:C683)</f>
        <v>187</v>
      </c>
      <c r="D680" s="207">
        <f aca="true" t="shared" si="43" ref="D680:D685">C680/B680*100</f>
        <v>78.57142857142857</v>
      </c>
      <c r="E680" s="205"/>
    </row>
    <row r="681" spans="1:5" s="157" customFormat="1" ht="14.25">
      <c r="A681" s="85" t="s">
        <v>696</v>
      </c>
      <c r="B681" s="85">
        <v>2</v>
      </c>
      <c r="C681" s="85"/>
      <c r="D681" s="210">
        <f t="shared" si="43"/>
        <v>0</v>
      </c>
      <c r="E681" s="85"/>
    </row>
    <row r="682" spans="1:5" s="157" customFormat="1" ht="14.25">
      <c r="A682" s="85" t="s">
        <v>697</v>
      </c>
      <c r="B682" s="85">
        <v>168</v>
      </c>
      <c r="C682" s="85">
        <v>125</v>
      </c>
      <c r="D682" s="210">
        <f t="shared" si="43"/>
        <v>74.40476190476191</v>
      </c>
      <c r="E682" s="85"/>
    </row>
    <row r="683" spans="1:5" s="157" customFormat="1" ht="14.25">
      <c r="A683" s="85" t="s">
        <v>698</v>
      </c>
      <c r="B683" s="85">
        <v>68</v>
      </c>
      <c r="C683" s="85">
        <v>62</v>
      </c>
      <c r="D683" s="210">
        <f t="shared" si="43"/>
        <v>91.17647058823529</v>
      </c>
      <c r="E683" s="85"/>
    </row>
    <row r="684" spans="1:5" s="157" customFormat="1" ht="14.25">
      <c r="A684" s="205" t="s">
        <v>699</v>
      </c>
      <c r="B684" s="205">
        <f>SUM(B685:B688)</f>
        <v>1575</v>
      </c>
      <c r="C684" s="205">
        <f>SUM(C685:C688)</f>
        <v>1664</v>
      </c>
      <c r="D684" s="207">
        <f t="shared" si="43"/>
        <v>105.65079365079366</v>
      </c>
      <c r="E684" s="205"/>
    </row>
    <row r="685" spans="1:5" s="157" customFormat="1" ht="14.25">
      <c r="A685" s="85" t="s">
        <v>700</v>
      </c>
      <c r="B685" s="85">
        <v>602</v>
      </c>
      <c r="C685" s="85">
        <v>647</v>
      </c>
      <c r="D685" s="210">
        <f t="shared" si="43"/>
        <v>107.47508305647841</v>
      </c>
      <c r="E685" s="85"/>
    </row>
    <row r="686" spans="1:5" s="157" customFormat="1" ht="14.25">
      <c r="A686" s="85" t="s">
        <v>701</v>
      </c>
      <c r="B686" s="85">
        <v>970</v>
      </c>
      <c r="C686" s="85">
        <v>1017</v>
      </c>
      <c r="D686" s="210"/>
      <c r="E686" s="85"/>
    </row>
    <row r="687" spans="1:5" s="157" customFormat="1" ht="14.25">
      <c r="A687" s="85" t="s">
        <v>702</v>
      </c>
      <c r="B687" s="85"/>
      <c r="C687" s="85"/>
      <c r="D687" s="210"/>
      <c r="E687" s="85"/>
    </row>
    <row r="688" spans="1:5" s="157" customFormat="1" ht="14.25">
      <c r="A688" s="85" t="s">
        <v>703</v>
      </c>
      <c r="B688" s="85">
        <v>3</v>
      </c>
      <c r="C688" s="85"/>
      <c r="D688" s="210"/>
      <c r="E688" s="85"/>
    </row>
    <row r="689" spans="1:5" s="157" customFormat="1" ht="14.25">
      <c r="A689" s="205" t="s">
        <v>704</v>
      </c>
      <c r="B689" s="205">
        <f>SUM(B690:B692)</f>
        <v>4987</v>
      </c>
      <c r="C689" s="205">
        <f>SUM(C690:C692)</f>
        <v>3813</v>
      </c>
      <c r="D689" s="207">
        <f aca="true" t="shared" si="44" ref="D689:D691">C689/B689*100</f>
        <v>76.45879286143973</v>
      </c>
      <c r="E689" s="205"/>
    </row>
    <row r="690" spans="1:5" s="157" customFormat="1" ht="14.25">
      <c r="A690" s="85" t="s">
        <v>705</v>
      </c>
      <c r="B690" s="85"/>
      <c r="C690" s="85">
        <v>6</v>
      </c>
      <c r="D690" s="210"/>
      <c r="E690" s="85"/>
    </row>
    <row r="691" spans="1:5" s="157" customFormat="1" ht="14.25">
      <c r="A691" s="85" t="s">
        <v>706</v>
      </c>
      <c r="B691" s="85">
        <v>4987</v>
      </c>
      <c r="C691" s="85">
        <v>3807</v>
      </c>
      <c r="D691" s="210">
        <f t="shared" si="44"/>
        <v>76.33848004812512</v>
      </c>
      <c r="E691" s="85"/>
    </row>
    <row r="692" spans="1:5" s="157" customFormat="1" ht="14.25">
      <c r="A692" s="85" t="s">
        <v>707</v>
      </c>
      <c r="B692" s="85"/>
      <c r="C692" s="85"/>
      <c r="D692" s="210"/>
      <c r="E692" s="85"/>
    </row>
    <row r="693" spans="1:5" s="157" customFormat="1" ht="14.25">
      <c r="A693" s="205" t="s">
        <v>708</v>
      </c>
      <c r="B693" s="205">
        <f>SUM(B694:B696)</f>
        <v>516</v>
      </c>
      <c r="C693" s="205">
        <f>SUM(C694:C696)</f>
        <v>369</v>
      </c>
      <c r="D693" s="207">
        <f aca="true" t="shared" si="45" ref="D693:D698">C693/B693*100</f>
        <v>71.51162790697676</v>
      </c>
      <c r="E693" s="205"/>
    </row>
    <row r="694" spans="1:5" s="157" customFormat="1" ht="14.25">
      <c r="A694" s="85" t="s">
        <v>709</v>
      </c>
      <c r="B694" s="85">
        <v>516</v>
      </c>
      <c r="C694" s="85">
        <v>369</v>
      </c>
      <c r="D694" s="210">
        <f t="shared" si="45"/>
        <v>71.51162790697676</v>
      </c>
      <c r="E694" s="85"/>
    </row>
    <row r="695" spans="1:5" s="157" customFormat="1" ht="14.25">
      <c r="A695" s="85" t="s">
        <v>710</v>
      </c>
      <c r="B695" s="85"/>
      <c r="C695" s="85"/>
      <c r="D695" s="210"/>
      <c r="E695" s="85"/>
    </row>
    <row r="696" spans="1:5" s="157" customFormat="1" ht="14.25">
      <c r="A696" s="85" t="s">
        <v>711</v>
      </c>
      <c r="B696" s="85"/>
      <c r="C696" s="85"/>
      <c r="D696" s="210"/>
      <c r="E696" s="85"/>
    </row>
    <row r="697" spans="1:5" s="157" customFormat="1" ht="14.25">
      <c r="A697" s="205" t="s">
        <v>712</v>
      </c>
      <c r="B697" s="205">
        <f>SUM(B698:B699)</f>
        <v>19</v>
      </c>
      <c r="C697" s="205">
        <f>SUM(C698:C699)</f>
        <v>18</v>
      </c>
      <c r="D697" s="207">
        <f t="shared" si="45"/>
        <v>94.73684210526315</v>
      </c>
      <c r="E697" s="205"/>
    </row>
    <row r="698" spans="1:5" s="157" customFormat="1" ht="14.25">
      <c r="A698" s="85" t="s">
        <v>713</v>
      </c>
      <c r="B698" s="85">
        <v>19</v>
      </c>
      <c r="C698" s="85">
        <v>18</v>
      </c>
      <c r="D698" s="210">
        <f t="shared" si="45"/>
        <v>94.73684210526315</v>
      </c>
      <c r="E698" s="85"/>
    </row>
    <row r="699" spans="1:5" s="157" customFormat="1" ht="14.25">
      <c r="A699" s="85" t="s">
        <v>714</v>
      </c>
      <c r="B699" s="85"/>
      <c r="C699" s="85"/>
      <c r="D699" s="210"/>
      <c r="E699" s="85"/>
    </row>
    <row r="700" spans="1:5" s="157" customFormat="1" ht="14.25">
      <c r="A700" s="227" t="s">
        <v>715</v>
      </c>
      <c r="B700" s="205">
        <f>SUM(B701:B708)</f>
        <v>186</v>
      </c>
      <c r="C700" s="205">
        <f>SUM(C701:C708)</f>
        <v>1413</v>
      </c>
      <c r="D700" s="207"/>
      <c r="E700" s="205"/>
    </row>
    <row r="701" spans="1:5" s="157" customFormat="1" ht="14.25">
      <c r="A701" s="226" t="s">
        <v>214</v>
      </c>
      <c r="B701" s="85">
        <v>37</v>
      </c>
      <c r="C701" s="85">
        <v>49</v>
      </c>
      <c r="D701" s="210"/>
      <c r="E701" s="85"/>
    </row>
    <row r="702" spans="1:5" s="157" customFormat="1" ht="14.25">
      <c r="A702" s="226" t="s">
        <v>215</v>
      </c>
      <c r="B702" s="85"/>
      <c r="C702" s="85"/>
      <c r="D702" s="210"/>
      <c r="E702" s="85"/>
    </row>
    <row r="703" spans="1:5" s="157" customFormat="1" ht="14.25">
      <c r="A703" s="226" t="s">
        <v>216</v>
      </c>
      <c r="B703" s="85"/>
      <c r="C703" s="85"/>
      <c r="D703" s="210"/>
      <c r="E703" s="85"/>
    </row>
    <row r="704" spans="1:5" s="157" customFormat="1" ht="14.25">
      <c r="A704" s="226" t="s">
        <v>256</v>
      </c>
      <c r="B704" s="85"/>
      <c r="C704" s="85"/>
      <c r="D704" s="210"/>
      <c r="E704" s="85"/>
    </row>
    <row r="705" spans="1:5" s="157" customFormat="1" ht="14.25">
      <c r="A705" s="226" t="s">
        <v>716</v>
      </c>
      <c r="B705" s="85"/>
      <c r="C705" s="85"/>
      <c r="D705" s="210"/>
      <c r="E705" s="85"/>
    </row>
    <row r="706" spans="1:5" s="157" customFormat="1" ht="14.25">
      <c r="A706" s="226" t="s">
        <v>717</v>
      </c>
      <c r="B706" s="85"/>
      <c r="C706" s="85"/>
      <c r="D706" s="210"/>
      <c r="E706" s="85"/>
    </row>
    <row r="707" spans="1:5" s="157" customFormat="1" ht="14.25">
      <c r="A707" s="226" t="s">
        <v>223</v>
      </c>
      <c r="B707" s="85">
        <v>149</v>
      </c>
      <c r="C707" s="85">
        <v>1364</v>
      </c>
      <c r="D707" s="210"/>
      <c r="E707" s="85"/>
    </row>
    <row r="708" spans="1:5" s="157" customFormat="1" ht="14.25">
      <c r="A708" s="226" t="s">
        <v>718</v>
      </c>
      <c r="B708" s="85"/>
      <c r="C708" s="85"/>
      <c r="D708" s="210"/>
      <c r="E708" s="85"/>
    </row>
    <row r="709" spans="1:5" s="157" customFormat="1" ht="14.25">
      <c r="A709" s="227" t="s">
        <v>719</v>
      </c>
      <c r="B709" s="205">
        <f>B710</f>
        <v>0</v>
      </c>
      <c r="C709" s="205">
        <f>C710</f>
        <v>2</v>
      </c>
      <c r="D709" s="207"/>
      <c r="E709" s="205"/>
    </row>
    <row r="710" spans="1:5" s="157" customFormat="1" ht="14.25">
      <c r="A710" s="226" t="s">
        <v>720</v>
      </c>
      <c r="B710" s="85"/>
      <c r="C710" s="85">
        <v>2</v>
      </c>
      <c r="D710" s="210"/>
      <c r="E710" s="85"/>
    </row>
    <row r="711" spans="1:5" s="157" customFormat="1" ht="14.25">
      <c r="A711" s="230" t="s">
        <v>721</v>
      </c>
      <c r="B711" s="205">
        <f>B712</f>
        <v>946</v>
      </c>
      <c r="C711" s="205">
        <f>C712</f>
        <v>588</v>
      </c>
      <c r="D711" s="207">
        <f aca="true" t="shared" si="46" ref="D709:D715">C711/B711*100</f>
        <v>62.15644820295984</v>
      </c>
      <c r="E711" s="205"/>
    </row>
    <row r="712" spans="1:5" s="157" customFormat="1" ht="14.25">
      <c r="A712" s="231" t="s">
        <v>722</v>
      </c>
      <c r="B712" s="85">
        <v>946</v>
      </c>
      <c r="C712" s="85">
        <v>588</v>
      </c>
      <c r="D712" s="210">
        <f t="shared" si="46"/>
        <v>62.15644820295984</v>
      </c>
      <c r="E712" s="85"/>
    </row>
    <row r="713" spans="1:5" s="157" customFormat="1" ht="14.25">
      <c r="A713" s="232" t="s">
        <v>191</v>
      </c>
      <c r="B713" s="205">
        <f>B714+B723+B727+B735+B741+B748+B754+B757+B760+B761+B762+B768+B769+B770+B785</f>
        <v>6668</v>
      </c>
      <c r="C713" s="205">
        <f>C714+C723+C727+C735+C741+C748+C754+C757+C760+C761+C762+C768+C769+C770+C785</f>
        <v>1858</v>
      </c>
      <c r="D713" s="207">
        <f t="shared" si="46"/>
        <v>27.864427114577083</v>
      </c>
      <c r="E713" s="205"/>
    </row>
    <row r="714" spans="1:5" s="157" customFormat="1" ht="14.25">
      <c r="A714" s="232" t="s">
        <v>723</v>
      </c>
      <c r="B714" s="205">
        <f>SUM(B715:B722)</f>
        <v>242</v>
      </c>
      <c r="C714" s="205">
        <f>SUM(C715:C722)</f>
        <v>164</v>
      </c>
      <c r="D714" s="207">
        <f t="shared" si="46"/>
        <v>67.76859504132231</v>
      </c>
      <c r="E714" s="205"/>
    </row>
    <row r="715" spans="1:5" s="157" customFormat="1" ht="14.25">
      <c r="A715" s="233" t="s">
        <v>214</v>
      </c>
      <c r="B715" s="85">
        <v>222</v>
      </c>
      <c r="C715" s="85">
        <v>164</v>
      </c>
      <c r="D715" s="210">
        <f t="shared" si="46"/>
        <v>73.87387387387388</v>
      </c>
      <c r="E715" s="85"/>
    </row>
    <row r="716" spans="1:5" s="157" customFormat="1" ht="14.25">
      <c r="A716" s="233" t="s">
        <v>215</v>
      </c>
      <c r="B716" s="85"/>
      <c r="C716" s="85"/>
      <c r="D716" s="210"/>
      <c r="E716" s="85"/>
    </row>
    <row r="717" spans="1:5" s="157" customFormat="1" ht="14.25">
      <c r="A717" s="233" t="s">
        <v>216</v>
      </c>
      <c r="B717" s="85"/>
      <c r="C717" s="85"/>
      <c r="D717" s="210"/>
      <c r="E717" s="85"/>
    </row>
    <row r="718" spans="1:5" s="157" customFormat="1" ht="14.25">
      <c r="A718" s="233" t="s">
        <v>724</v>
      </c>
      <c r="B718" s="85">
        <v>10</v>
      </c>
      <c r="C718" s="85"/>
      <c r="D718" s="210">
        <f>C718/B718*100</f>
        <v>0</v>
      </c>
      <c r="E718" s="85"/>
    </row>
    <row r="719" spans="1:5" s="157" customFormat="1" ht="14.25">
      <c r="A719" s="233" t="s">
        <v>725</v>
      </c>
      <c r="B719" s="85"/>
      <c r="C719" s="85"/>
      <c r="D719" s="210"/>
      <c r="E719" s="85"/>
    </row>
    <row r="720" spans="1:5" s="157" customFormat="1" ht="14.25">
      <c r="A720" s="233" t="s">
        <v>726</v>
      </c>
      <c r="B720" s="85"/>
      <c r="C720" s="85"/>
      <c r="D720" s="210"/>
      <c r="E720" s="85"/>
    </row>
    <row r="721" spans="1:5" s="157" customFormat="1" ht="14.25">
      <c r="A721" s="233" t="s">
        <v>727</v>
      </c>
      <c r="B721" s="226"/>
      <c r="C721" s="226"/>
      <c r="D721" s="228"/>
      <c r="E721" s="226"/>
    </row>
    <row r="722" spans="1:5" s="157" customFormat="1" ht="14.25">
      <c r="A722" s="233" t="s">
        <v>728</v>
      </c>
      <c r="B722" s="226">
        <v>10</v>
      </c>
      <c r="C722" s="226"/>
      <c r="D722" s="228"/>
      <c r="E722" s="226"/>
    </row>
    <row r="723" spans="1:5" s="157" customFormat="1" ht="14.25">
      <c r="A723" s="232" t="s">
        <v>729</v>
      </c>
      <c r="B723" s="227">
        <f>SUM(B724:B726)</f>
        <v>170</v>
      </c>
      <c r="C723" s="227">
        <f>SUM(C724:C726)</f>
        <v>88</v>
      </c>
      <c r="D723" s="207">
        <f aca="true" t="shared" si="47" ref="D723:D729">C723/B723*100</f>
        <v>51.76470588235295</v>
      </c>
      <c r="E723" s="227"/>
    </row>
    <row r="724" spans="1:5" s="157" customFormat="1" ht="14.25">
      <c r="A724" s="233" t="s">
        <v>730</v>
      </c>
      <c r="B724" s="226"/>
      <c r="C724" s="226"/>
      <c r="D724" s="228"/>
      <c r="E724" s="226"/>
    </row>
    <row r="725" spans="1:5" s="157" customFormat="1" ht="14.25">
      <c r="A725" s="233" t="s">
        <v>731</v>
      </c>
      <c r="B725" s="226"/>
      <c r="C725" s="226"/>
      <c r="D725" s="228"/>
      <c r="E725" s="226"/>
    </row>
    <row r="726" spans="1:5" s="157" customFormat="1" ht="14.25">
      <c r="A726" s="233" t="s">
        <v>732</v>
      </c>
      <c r="B726" s="226">
        <v>170</v>
      </c>
      <c r="C726" s="226">
        <v>88</v>
      </c>
      <c r="D726" s="210">
        <f t="shared" si="47"/>
        <v>51.76470588235295</v>
      </c>
      <c r="E726" s="226"/>
    </row>
    <row r="727" spans="1:5" s="157" customFormat="1" ht="14.25">
      <c r="A727" s="232" t="s">
        <v>733</v>
      </c>
      <c r="B727" s="227">
        <f>SUM(B728:B734)</f>
        <v>4817</v>
      </c>
      <c r="C727" s="227">
        <f>SUM(C728:C734)</f>
        <v>851</v>
      </c>
      <c r="D727" s="207">
        <f t="shared" si="47"/>
        <v>17.6665974673033</v>
      </c>
      <c r="E727" s="227"/>
    </row>
    <row r="728" spans="1:5" s="157" customFormat="1" ht="14.25">
      <c r="A728" s="233" t="s">
        <v>734</v>
      </c>
      <c r="B728" s="226">
        <v>2697</v>
      </c>
      <c r="C728" s="226">
        <v>518</v>
      </c>
      <c r="D728" s="210">
        <f t="shared" si="47"/>
        <v>19.20652576937338</v>
      </c>
      <c r="E728" s="226"/>
    </row>
    <row r="729" spans="1:5" s="157" customFormat="1" ht="14.25">
      <c r="A729" s="233" t="s">
        <v>735</v>
      </c>
      <c r="B729" s="226">
        <v>1866</v>
      </c>
      <c r="C729" s="226">
        <v>275</v>
      </c>
      <c r="D729" s="210">
        <f t="shared" si="47"/>
        <v>14.737406216505894</v>
      </c>
      <c r="E729" s="226"/>
    </row>
    <row r="730" spans="1:5" s="157" customFormat="1" ht="14.25">
      <c r="A730" s="233" t="s">
        <v>736</v>
      </c>
      <c r="B730" s="226"/>
      <c r="C730" s="226"/>
      <c r="D730" s="210"/>
      <c r="E730" s="226"/>
    </row>
    <row r="731" spans="1:5" s="157" customFormat="1" ht="14.25">
      <c r="A731" s="233" t="s">
        <v>737</v>
      </c>
      <c r="B731" s="226"/>
      <c r="C731" s="226"/>
      <c r="D731" s="210"/>
      <c r="E731" s="226"/>
    </row>
    <row r="732" spans="1:5" s="157" customFormat="1" ht="14.25">
      <c r="A732" s="233" t="s">
        <v>738</v>
      </c>
      <c r="B732" s="226"/>
      <c r="C732" s="226"/>
      <c r="D732" s="210"/>
      <c r="E732" s="226"/>
    </row>
    <row r="733" spans="1:5" s="157" customFormat="1" ht="13.5" customHeight="1">
      <c r="A733" s="233" t="s">
        <v>739</v>
      </c>
      <c r="B733" s="226"/>
      <c r="C733" s="226"/>
      <c r="D733" s="210"/>
      <c r="E733" s="226"/>
    </row>
    <row r="734" spans="1:5" s="157" customFormat="1" ht="14.25">
      <c r="A734" s="233" t="s">
        <v>740</v>
      </c>
      <c r="B734" s="226">
        <v>254</v>
      </c>
      <c r="C734" s="226">
        <v>58</v>
      </c>
      <c r="D734" s="210">
        <f aca="true" t="shared" si="48" ref="D731:D735">C734/B734*100</f>
        <v>22.83464566929134</v>
      </c>
      <c r="E734" s="226"/>
    </row>
    <row r="735" spans="1:5" s="157" customFormat="1" ht="14.25">
      <c r="A735" s="232" t="s">
        <v>741</v>
      </c>
      <c r="B735" s="227">
        <f>SUM(B736:B740)</f>
        <v>335</v>
      </c>
      <c r="C735" s="227">
        <f>SUM(C736:C740)</f>
        <v>337</v>
      </c>
      <c r="D735" s="207">
        <f t="shared" si="48"/>
        <v>100.59701492537314</v>
      </c>
      <c r="E735" s="227"/>
    </row>
    <row r="736" spans="1:5" s="157" customFormat="1" ht="14.25">
      <c r="A736" s="233" t="s">
        <v>742</v>
      </c>
      <c r="B736" s="226"/>
      <c r="C736" s="226"/>
      <c r="D736" s="228"/>
      <c r="E736" s="226"/>
    </row>
    <row r="737" spans="1:5" s="157" customFormat="1" ht="14.25">
      <c r="A737" s="233" t="s">
        <v>743</v>
      </c>
      <c r="B737" s="226">
        <v>335</v>
      </c>
      <c r="C737" s="226">
        <v>337</v>
      </c>
      <c r="D737" s="210">
        <f>C737/B737*100</f>
        <v>100.59701492537314</v>
      </c>
      <c r="E737" s="226"/>
    </row>
    <row r="738" spans="1:5" s="157" customFormat="1" ht="14.25">
      <c r="A738" s="233" t="s">
        <v>744</v>
      </c>
      <c r="B738" s="226"/>
      <c r="C738" s="226"/>
      <c r="D738" s="228"/>
      <c r="E738" s="226"/>
    </row>
    <row r="739" spans="1:5" s="157" customFormat="1" ht="14.25">
      <c r="A739" s="233" t="s">
        <v>745</v>
      </c>
      <c r="B739" s="85"/>
      <c r="C739" s="85"/>
      <c r="D739" s="210"/>
      <c r="E739" s="85"/>
    </row>
    <row r="740" spans="1:5" s="157" customFormat="1" ht="14.25">
      <c r="A740" s="233" t="s">
        <v>746</v>
      </c>
      <c r="B740" s="85"/>
      <c r="C740" s="85"/>
      <c r="D740" s="210"/>
      <c r="E740" s="85"/>
    </row>
    <row r="741" spans="1:5" s="157" customFormat="1" ht="14.25">
      <c r="A741" s="232" t="s">
        <v>747</v>
      </c>
      <c r="B741" s="205">
        <f>SUM(B742:B747)</f>
        <v>0</v>
      </c>
      <c r="C741" s="205">
        <f>SUM(C742:C747)</f>
        <v>71</v>
      </c>
      <c r="D741" s="207"/>
      <c r="E741" s="205"/>
    </row>
    <row r="742" spans="1:5" s="157" customFormat="1" ht="14.25">
      <c r="A742" s="233" t="s">
        <v>748</v>
      </c>
      <c r="B742" s="85"/>
      <c r="C742" s="85"/>
      <c r="D742" s="210"/>
      <c r="E742" s="85"/>
    </row>
    <row r="743" spans="1:5" s="157" customFormat="1" ht="14.25">
      <c r="A743" s="233" t="s">
        <v>749</v>
      </c>
      <c r="B743" s="85"/>
      <c r="C743" s="85">
        <v>71</v>
      </c>
      <c r="D743" s="210"/>
      <c r="E743" s="85"/>
    </row>
    <row r="744" spans="1:5" s="157" customFormat="1" ht="14.25">
      <c r="A744" s="233" t="s">
        <v>750</v>
      </c>
      <c r="B744" s="85"/>
      <c r="C744" s="85"/>
      <c r="D744" s="210"/>
      <c r="E744" s="85"/>
    </row>
    <row r="745" spans="1:5" s="157" customFormat="1" ht="14.25">
      <c r="A745" s="233" t="s">
        <v>751</v>
      </c>
      <c r="B745" s="85"/>
      <c r="C745" s="85"/>
      <c r="D745" s="210"/>
      <c r="E745" s="85"/>
    </row>
    <row r="746" spans="1:5" s="157" customFormat="1" ht="14.25">
      <c r="A746" s="233" t="s">
        <v>752</v>
      </c>
      <c r="B746" s="85"/>
      <c r="C746" s="85"/>
      <c r="D746" s="210"/>
      <c r="E746" s="85"/>
    </row>
    <row r="747" spans="1:5" s="157" customFormat="1" ht="14.25">
      <c r="A747" s="233" t="s">
        <v>753</v>
      </c>
      <c r="B747" s="85"/>
      <c r="C747" s="85"/>
      <c r="D747" s="210"/>
      <c r="E747" s="85"/>
    </row>
    <row r="748" spans="1:5" s="157" customFormat="1" ht="14.25">
      <c r="A748" s="232" t="s">
        <v>754</v>
      </c>
      <c r="B748" s="205">
        <f>SUM(B749:B753)</f>
        <v>600</v>
      </c>
      <c r="C748" s="205">
        <f>SUM(C749:C753)</f>
        <v>77</v>
      </c>
      <c r="D748" s="207">
        <f aca="true" t="shared" si="49" ref="D748:D753">C748/B748*100</f>
        <v>12.833333333333332</v>
      </c>
      <c r="E748" s="205"/>
    </row>
    <row r="749" spans="1:5" s="157" customFormat="1" ht="14.25">
      <c r="A749" s="233" t="s">
        <v>755</v>
      </c>
      <c r="B749" s="85">
        <v>60</v>
      </c>
      <c r="C749" s="85">
        <v>17</v>
      </c>
      <c r="D749" s="210">
        <f t="shared" si="49"/>
        <v>28.333333333333332</v>
      </c>
      <c r="E749" s="85"/>
    </row>
    <row r="750" spans="1:5" s="157" customFormat="1" ht="14.25">
      <c r="A750" s="233" t="s">
        <v>756</v>
      </c>
      <c r="B750" s="85"/>
      <c r="C750" s="85"/>
      <c r="D750" s="210"/>
      <c r="E750" s="85"/>
    </row>
    <row r="751" spans="1:5" s="157" customFormat="1" ht="14.25">
      <c r="A751" s="233" t="s">
        <v>757</v>
      </c>
      <c r="B751" s="85"/>
      <c r="C751" s="85"/>
      <c r="D751" s="210"/>
      <c r="E751" s="85"/>
    </row>
    <row r="752" spans="1:5" s="157" customFormat="1" ht="14.25">
      <c r="A752" s="233" t="s">
        <v>758</v>
      </c>
      <c r="B752" s="85"/>
      <c r="C752" s="85"/>
      <c r="D752" s="210"/>
      <c r="E752" s="85"/>
    </row>
    <row r="753" spans="1:5" s="157" customFormat="1" ht="14.25">
      <c r="A753" s="233" t="s">
        <v>759</v>
      </c>
      <c r="B753" s="85">
        <v>540</v>
      </c>
      <c r="C753" s="85">
        <v>60</v>
      </c>
      <c r="D753" s="210">
        <f t="shared" si="49"/>
        <v>11.11111111111111</v>
      </c>
      <c r="E753" s="85"/>
    </row>
    <row r="754" spans="1:5" s="157" customFormat="1" ht="14.25">
      <c r="A754" s="232" t="s">
        <v>760</v>
      </c>
      <c r="B754" s="205">
        <f>SUM(B755:B756)</f>
        <v>0</v>
      </c>
      <c r="C754" s="205">
        <f>SUM(C755:C756)</f>
        <v>0</v>
      </c>
      <c r="D754" s="207"/>
      <c r="E754" s="205"/>
    </row>
    <row r="755" spans="1:5" s="157" customFormat="1" ht="14.25">
      <c r="A755" s="233" t="s">
        <v>761</v>
      </c>
      <c r="B755" s="85"/>
      <c r="C755" s="85"/>
      <c r="D755" s="210"/>
      <c r="E755" s="85"/>
    </row>
    <row r="756" spans="1:5" s="157" customFormat="1" ht="14.25">
      <c r="A756" s="233" t="s">
        <v>762</v>
      </c>
      <c r="B756" s="85"/>
      <c r="C756" s="85"/>
      <c r="D756" s="210"/>
      <c r="E756" s="85"/>
    </row>
    <row r="757" spans="1:5" s="157" customFormat="1" ht="14.25">
      <c r="A757" s="232" t="s">
        <v>763</v>
      </c>
      <c r="B757" s="205">
        <f>SUM(B758:B759)</f>
        <v>0</v>
      </c>
      <c r="C757" s="205">
        <f>SUM(C758:C759)</f>
        <v>0</v>
      </c>
      <c r="D757" s="207"/>
      <c r="E757" s="205"/>
    </row>
    <row r="758" spans="1:5" s="157" customFormat="1" ht="14.25">
      <c r="A758" s="233" t="s">
        <v>764</v>
      </c>
      <c r="B758" s="85"/>
      <c r="C758" s="85"/>
      <c r="D758" s="210"/>
      <c r="E758" s="85"/>
    </row>
    <row r="759" spans="1:5" s="157" customFormat="1" ht="14.25">
      <c r="A759" s="233" t="s">
        <v>765</v>
      </c>
      <c r="B759" s="85"/>
      <c r="C759" s="85"/>
      <c r="D759" s="210"/>
      <c r="E759" s="85"/>
    </row>
    <row r="760" spans="1:5" s="157" customFormat="1" ht="14.25">
      <c r="A760" s="232" t="s">
        <v>766</v>
      </c>
      <c r="B760" s="205"/>
      <c r="C760" s="205"/>
      <c r="D760" s="207"/>
      <c r="E760" s="205"/>
    </row>
    <row r="761" spans="1:5" s="157" customFormat="1" ht="14.25">
      <c r="A761" s="232" t="s">
        <v>767</v>
      </c>
      <c r="B761" s="205">
        <v>504</v>
      </c>
      <c r="C761" s="205"/>
      <c r="D761" s="207">
        <f>C761/B761*100</f>
        <v>0</v>
      </c>
      <c r="E761" s="205"/>
    </row>
    <row r="762" spans="1:5" s="157" customFormat="1" ht="14.25">
      <c r="A762" s="232" t="s">
        <v>768</v>
      </c>
      <c r="B762" s="205">
        <f>SUM(B763:B767)</f>
        <v>0</v>
      </c>
      <c r="C762" s="205">
        <f>SUM(C763:C767)</f>
        <v>270</v>
      </c>
      <c r="D762" s="207"/>
      <c r="E762" s="205"/>
    </row>
    <row r="763" spans="1:5" s="157" customFormat="1" ht="14.25">
      <c r="A763" s="233" t="s">
        <v>769</v>
      </c>
      <c r="B763" s="85"/>
      <c r="C763" s="85">
        <v>270</v>
      </c>
      <c r="D763" s="210"/>
      <c r="E763" s="85"/>
    </row>
    <row r="764" spans="1:5" s="157" customFormat="1" ht="14.25">
      <c r="A764" s="233" t="s">
        <v>770</v>
      </c>
      <c r="B764" s="85"/>
      <c r="C764" s="85"/>
      <c r="D764" s="210"/>
      <c r="E764" s="85"/>
    </row>
    <row r="765" spans="1:5" s="157" customFormat="1" ht="14.25">
      <c r="A765" s="233" t="s">
        <v>771</v>
      </c>
      <c r="B765" s="85"/>
      <c r="C765" s="85"/>
      <c r="D765" s="210"/>
      <c r="E765" s="85"/>
    </row>
    <row r="766" spans="1:5" s="157" customFormat="1" ht="14.25">
      <c r="A766" s="233" t="s">
        <v>772</v>
      </c>
      <c r="B766" s="85"/>
      <c r="C766" s="85"/>
      <c r="D766" s="210"/>
      <c r="E766" s="85"/>
    </row>
    <row r="767" spans="1:5" s="157" customFormat="1" ht="14.25">
      <c r="A767" s="233" t="s">
        <v>773</v>
      </c>
      <c r="B767" s="85"/>
      <c r="C767" s="85"/>
      <c r="D767" s="210"/>
      <c r="E767" s="85"/>
    </row>
    <row r="768" spans="1:5" s="157" customFormat="1" ht="14.25">
      <c r="A768" s="232" t="s">
        <v>774</v>
      </c>
      <c r="B768" s="205"/>
      <c r="C768" s="205"/>
      <c r="D768" s="207"/>
      <c r="E768" s="205"/>
    </row>
    <row r="769" spans="1:5" s="157" customFormat="1" ht="14.25">
      <c r="A769" s="232" t="s">
        <v>775</v>
      </c>
      <c r="B769" s="205"/>
      <c r="C769" s="205"/>
      <c r="D769" s="207"/>
      <c r="E769" s="205"/>
    </row>
    <row r="770" spans="1:5" s="157" customFormat="1" ht="14.25">
      <c r="A770" s="232" t="s">
        <v>776</v>
      </c>
      <c r="B770" s="205">
        <f>SUM(B771:B784)</f>
        <v>0</v>
      </c>
      <c r="C770" s="205">
        <f>SUM(C771:C784)</f>
        <v>0</v>
      </c>
      <c r="D770" s="207"/>
      <c r="E770" s="205"/>
    </row>
    <row r="771" spans="1:5" s="157" customFormat="1" ht="14.25">
      <c r="A771" s="233" t="s">
        <v>214</v>
      </c>
      <c r="B771" s="85"/>
      <c r="C771" s="85"/>
      <c r="D771" s="210"/>
      <c r="E771" s="85"/>
    </row>
    <row r="772" spans="1:5" s="157" customFormat="1" ht="14.25">
      <c r="A772" s="233" t="s">
        <v>215</v>
      </c>
      <c r="B772" s="85"/>
      <c r="C772" s="85"/>
      <c r="D772" s="210"/>
      <c r="E772" s="85"/>
    </row>
    <row r="773" spans="1:5" s="157" customFormat="1" ht="14.25">
      <c r="A773" s="233" t="s">
        <v>216</v>
      </c>
      <c r="B773" s="85"/>
      <c r="C773" s="85"/>
      <c r="D773" s="210"/>
      <c r="E773" s="85"/>
    </row>
    <row r="774" spans="1:5" s="157" customFormat="1" ht="14.25">
      <c r="A774" s="233" t="s">
        <v>777</v>
      </c>
      <c r="B774" s="85"/>
      <c r="C774" s="85"/>
      <c r="D774" s="210"/>
      <c r="E774" s="85"/>
    </row>
    <row r="775" spans="1:5" s="157" customFormat="1" ht="14.25">
      <c r="A775" s="233" t="s">
        <v>778</v>
      </c>
      <c r="B775" s="85"/>
      <c r="C775" s="85"/>
      <c r="D775" s="210"/>
      <c r="E775" s="85"/>
    </row>
    <row r="776" spans="1:5" s="157" customFormat="1" ht="14.25">
      <c r="A776" s="233" t="s">
        <v>779</v>
      </c>
      <c r="B776" s="85"/>
      <c r="C776" s="85"/>
      <c r="D776" s="210"/>
      <c r="E776" s="85"/>
    </row>
    <row r="777" spans="1:5" s="157" customFormat="1" ht="14.25">
      <c r="A777" s="233" t="s">
        <v>780</v>
      </c>
      <c r="B777" s="85"/>
      <c r="C777" s="85"/>
      <c r="D777" s="210"/>
      <c r="E777" s="85"/>
    </row>
    <row r="778" spans="1:5" s="157" customFormat="1" ht="14.25">
      <c r="A778" s="233" t="s">
        <v>781</v>
      </c>
      <c r="B778" s="85"/>
      <c r="C778" s="85"/>
      <c r="D778" s="210"/>
      <c r="E778" s="85"/>
    </row>
    <row r="779" spans="1:5" s="157" customFormat="1" ht="14.25">
      <c r="A779" s="233" t="s">
        <v>782</v>
      </c>
      <c r="B779" s="85"/>
      <c r="C779" s="85"/>
      <c r="D779" s="210"/>
      <c r="E779" s="85"/>
    </row>
    <row r="780" spans="1:5" s="157" customFormat="1" ht="14.25">
      <c r="A780" s="233" t="s">
        <v>783</v>
      </c>
      <c r="B780" s="85"/>
      <c r="C780" s="85"/>
      <c r="D780" s="210"/>
      <c r="E780" s="85"/>
    </row>
    <row r="781" spans="1:5" s="157" customFormat="1" ht="14.25">
      <c r="A781" s="233" t="s">
        <v>256</v>
      </c>
      <c r="B781" s="85"/>
      <c r="C781" s="85"/>
      <c r="D781" s="210"/>
      <c r="E781" s="85"/>
    </row>
    <row r="782" spans="1:5" s="157" customFormat="1" ht="14.25">
      <c r="A782" s="233" t="s">
        <v>784</v>
      </c>
      <c r="B782" s="85"/>
      <c r="C782" s="85"/>
      <c r="D782" s="210"/>
      <c r="E782" s="85"/>
    </row>
    <row r="783" spans="1:5" s="157" customFormat="1" ht="14.25">
      <c r="A783" s="233" t="s">
        <v>223</v>
      </c>
      <c r="B783" s="85"/>
      <c r="C783" s="85"/>
      <c r="D783" s="210"/>
      <c r="E783" s="85"/>
    </row>
    <row r="784" spans="1:5" s="157" customFormat="1" ht="14.25">
      <c r="A784" s="233" t="s">
        <v>785</v>
      </c>
      <c r="B784" s="85"/>
      <c r="C784" s="85"/>
      <c r="D784" s="210"/>
      <c r="E784" s="85"/>
    </row>
    <row r="785" spans="1:5" s="157" customFormat="1" ht="14.25">
      <c r="A785" s="232" t="s">
        <v>786</v>
      </c>
      <c r="B785" s="205"/>
      <c r="C785" s="205"/>
      <c r="D785" s="207"/>
      <c r="E785" s="205"/>
    </row>
    <row r="786" spans="1:5" s="157" customFormat="1" ht="14.25">
      <c r="A786" s="232" t="s">
        <v>192</v>
      </c>
      <c r="B786" s="205">
        <f>B787+B798+B799+B802+B803+B804</f>
        <v>2655</v>
      </c>
      <c r="C786" s="205">
        <f>C787+C798+C799+C802+C803+C804</f>
        <v>2187</v>
      </c>
      <c r="D786" s="207">
        <f aca="true" t="shared" si="50" ref="D785:D788">C786/B786*100</f>
        <v>82.37288135593221</v>
      </c>
      <c r="E786" s="205"/>
    </row>
    <row r="787" spans="1:5" s="157" customFormat="1" ht="14.25">
      <c r="A787" s="232" t="s">
        <v>787</v>
      </c>
      <c r="B787" s="205">
        <f>SUM(B788:B797)</f>
        <v>529</v>
      </c>
      <c r="C787" s="205">
        <f>SUM(C788:C797)</f>
        <v>492</v>
      </c>
      <c r="D787" s="207">
        <f t="shared" si="50"/>
        <v>93.00567107750473</v>
      </c>
      <c r="E787" s="205"/>
    </row>
    <row r="788" spans="1:5" s="157" customFormat="1" ht="14.25">
      <c r="A788" s="233" t="s">
        <v>788</v>
      </c>
      <c r="B788" s="85">
        <v>521</v>
      </c>
      <c r="C788" s="85">
        <v>436</v>
      </c>
      <c r="D788" s="210">
        <f t="shared" si="50"/>
        <v>83.6852207293666</v>
      </c>
      <c r="E788" s="85"/>
    </row>
    <row r="789" spans="1:5" s="157" customFormat="1" ht="14.25">
      <c r="A789" s="233" t="s">
        <v>789</v>
      </c>
      <c r="B789" s="85"/>
      <c r="C789" s="85"/>
      <c r="D789" s="210"/>
      <c r="E789" s="85"/>
    </row>
    <row r="790" spans="1:5" s="157" customFormat="1" ht="14.25">
      <c r="A790" s="233" t="s">
        <v>790</v>
      </c>
      <c r="B790" s="85"/>
      <c r="C790" s="85"/>
      <c r="D790" s="210"/>
      <c r="E790" s="85"/>
    </row>
    <row r="791" spans="1:5" s="157" customFormat="1" ht="14.25">
      <c r="A791" s="233" t="s">
        <v>791</v>
      </c>
      <c r="B791" s="85">
        <v>8</v>
      </c>
      <c r="C791" s="85">
        <v>56</v>
      </c>
      <c r="D791" s="210">
        <f>C791/B791*100</f>
        <v>700</v>
      </c>
      <c r="E791" s="85"/>
    </row>
    <row r="792" spans="1:5" s="157" customFormat="1" ht="14.25">
      <c r="A792" s="233" t="s">
        <v>792</v>
      </c>
      <c r="B792" s="85"/>
      <c r="C792" s="85"/>
      <c r="D792" s="210"/>
      <c r="E792" s="85"/>
    </row>
    <row r="793" spans="1:5" s="157" customFormat="1" ht="14.25">
      <c r="A793" s="233" t="s">
        <v>793</v>
      </c>
      <c r="B793" s="85"/>
      <c r="C793" s="85"/>
      <c r="D793" s="210"/>
      <c r="E793" s="85"/>
    </row>
    <row r="794" spans="1:5" s="157" customFormat="1" ht="14.25">
      <c r="A794" s="233" t="s">
        <v>794</v>
      </c>
      <c r="B794" s="85"/>
      <c r="C794" s="85"/>
      <c r="D794" s="210"/>
      <c r="E794" s="85"/>
    </row>
    <row r="795" spans="1:5" s="157" customFormat="1" ht="14.25">
      <c r="A795" s="233" t="s">
        <v>795</v>
      </c>
      <c r="B795" s="85"/>
      <c r="C795" s="85"/>
      <c r="D795" s="210"/>
      <c r="E795" s="85"/>
    </row>
    <row r="796" spans="1:5" s="157" customFormat="1" ht="14.25">
      <c r="A796" s="233" t="s">
        <v>796</v>
      </c>
      <c r="B796" s="85"/>
      <c r="C796" s="85"/>
      <c r="D796" s="210"/>
      <c r="E796" s="85"/>
    </row>
    <row r="797" spans="1:5" s="157" customFormat="1" ht="14.25">
      <c r="A797" s="233" t="s">
        <v>797</v>
      </c>
      <c r="B797" s="85"/>
      <c r="C797" s="85"/>
      <c r="D797" s="210"/>
      <c r="E797" s="85"/>
    </row>
    <row r="798" spans="1:5" s="157" customFormat="1" ht="14.25">
      <c r="A798" s="232" t="s">
        <v>798</v>
      </c>
      <c r="B798" s="205">
        <v>84</v>
      </c>
      <c r="C798" s="205"/>
      <c r="D798" s="207">
        <f aca="true" t="shared" si="51" ref="D797:D802">C798/B798*100</f>
        <v>0</v>
      </c>
      <c r="E798" s="205"/>
    </row>
    <row r="799" spans="1:5" s="157" customFormat="1" ht="14.25">
      <c r="A799" s="232" t="s">
        <v>799</v>
      </c>
      <c r="B799" s="205">
        <f>SUM(B800:B801)</f>
        <v>712</v>
      </c>
      <c r="C799" s="205">
        <f>SUM(C800:C801)</f>
        <v>530</v>
      </c>
      <c r="D799" s="207">
        <f t="shared" si="51"/>
        <v>74.43820224719101</v>
      </c>
      <c r="E799" s="205"/>
    </row>
    <row r="800" spans="1:5" s="157" customFormat="1" ht="14.25">
      <c r="A800" s="233" t="s">
        <v>800</v>
      </c>
      <c r="B800" s="85">
        <v>332</v>
      </c>
      <c r="C800" s="85"/>
      <c r="D800" s="210">
        <f t="shared" si="51"/>
        <v>0</v>
      </c>
      <c r="E800" s="85"/>
    </row>
    <row r="801" spans="1:5" s="157" customFormat="1" ht="14.25">
      <c r="A801" s="233" t="s">
        <v>801</v>
      </c>
      <c r="B801" s="85">
        <v>380</v>
      </c>
      <c r="C801" s="85">
        <v>530</v>
      </c>
      <c r="D801" s="210">
        <f t="shared" si="51"/>
        <v>139.4736842105263</v>
      </c>
      <c r="E801" s="85"/>
    </row>
    <row r="802" spans="1:5" s="157" customFormat="1" ht="14.25">
      <c r="A802" s="232" t="s">
        <v>802</v>
      </c>
      <c r="B802" s="205">
        <v>1330</v>
      </c>
      <c r="C802" s="205">
        <v>1165</v>
      </c>
      <c r="D802" s="207">
        <f t="shared" si="51"/>
        <v>87.59398496240601</v>
      </c>
      <c r="E802" s="205"/>
    </row>
    <row r="803" spans="1:5" s="157" customFormat="1" ht="14.25">
      <c r="A803" s="232" t="s">
        <v>803</v>
      </c>
      <c r="B803" s="205"/>
      <c r="C803" s="205"/>
      <c r="D803" s="207"/>
      <c r="E803" s="205"/>
    </row>
    <row r="804" spans="1:5" s="157" customFormat="1" ht="14.25">
      <c r="A804" s="232" t="s">
        <v>804</v>
      </c>
      <c r="B804" s="205"/>
      <c r="C804" s="205"/>
      <c r="D804" s="207"/>
      <c r="E804" s="205"/>
    </row>
    <row r="805" spans="1:5" s="157" customFormat="1" ht="14.25">
      <c r="A805" s="232" t="s">
        <v>193</v>
      </c>
      <c r="B805" s="205">
        <f>B806+B831+B856+B882+B893+B904+B910+B917+B924+B927</f>
        <v>32451</v>
      </c>
      <c r="C805" s="205">
        <f>C806+C831+C856+C882+C893+C904+C910+C917+C924+C927</f>
        <v>28859</v>
      </c>
      <c r="D805" s="207">
        <f aca="true" t="shared" si="52" ref="D804:D807">C805/B805*100</f>
        <v>88.93100366706726</v>
      </c>
      <c r="E805" s="205"/>
    </row>
    <row r="806" spans="1:5" s="157" customFormat="1" ht="14.25">
      <c r="A806" s="232" t="s">
        <v>805</v>
      </c>
      <c r="B806" s="205">
        <f>SUM(B807:B830)</f>
        <v>9077</v>
      </c>
      <c r="C806" s="205">
        <f>SUM(C807:C830)</f>
        <v>5044</v>
      </c>
      <c r="D806" s="207">
        <f t="shared" si="52"/>
        <v>55.56902060152032</v>
      </c>
      <c r="E806" s="205"/>
    </row>
    <row r="807" spans="1:5" s="157" customFormat="1" ht="14.25">
      <c r="A807" s="233" t="s">
        <v>788</v>
      </c>
      <c r="B807" s="85">
        <v>408</v>
      </c>
      <c r="C807" s="85">
        <v>410</v>
      </c>
      <c r="D807" s="210">
        <f t="shared" si="52"/>
        <v>100.49019607843137</v>
      </c>
      <c r="E807" s="85"/>
    </row>
    <row r="808" spans="1:5" s="157" customFormat="1" ht="14.25">
      <c r="A808" s="233" t="s">
        <v>789</v>
      </c>
      <c r="B808" s="85"/>
      <c r="C808" s="85"/>
      <c r="D808" s="210"/>
      <c r="E808" s="85"/>
    </row>
    <row r="809" spans="1:5" s="157" customFormat="1" ht="14.25">
      <c r="A809" s="233" t="s">
        <v>790</v>
      </c>
      <c r="B809" s="85"/>
      <c r="C809" s="85"/>
      <c r="D809" s="210"/>
      <c r="E809" s="85"/>
    </row>
    <row r="810" spans="1:5" s="157" customFormat="1" ht="14.25">
      <c r="A810" s="233" t="s">
        <v>806</v>
      </c>
      <c r="B810" s="85">
        <v>754</v>
      </c>
      <c r="C810" s="85">
        <v>690</v>
      </c>
      <c r="D810" s="210">
        <f aca="true" t="shared" si="53" ref="D810:D813">C810/B810*100</f>
        <v>91.51193633952255</v>
      </c>
      <c r="E810" s="85"/>
    </row>
    <row r="811" spans="1:5" s="157" customFormat="1" ht="14.25">
      <c r="A811" s="233" t="s">
        <v>807</v>
      </c>
      <c r="B811" s="85"/>
      <c r="C811" s="85"/>
      <c r="D811" s="210"/>
      <c r="E811" s="85"/>
    </row>
    <row r="812" spans="1:5" s="157" customFormat="1" ht="14.25">
      <c r="A812" s="233" t="s">
        <v>808</v>
      </c>
      <c r="B812" s="85"/>
      <c r="C812" s="85"/>
      <c r="D812" s="210"/>
      <c r="E812" s="85"/>
    </row>
    <row r="813" spans="1:5" s="157" customFormat="1" ht="14.25">
      <c r="A813" s="233" t="s">
        <v>809</v>
      </c>
      <c r="B813" s="85">
        <v>52</v>
      </c>
      <c r="C813" s="85"/>
      <c r="D813" s="210">
        <f t="shared" si="53"/>
        <v>0</v>
      </c>
      <c r="E813" s="85"/>
    </row>
    <row r="814" spans="1:5" s="157" customFormat="1" ht="14.25">
      <c r="A814" s="233" t="s">
        <v>810</v>
      </c>
      <c r="B814" s="85"/>
      <c r="C814" s="85"/>
      <c r="D814" s="210"/>
      <c r="E814" s="85"/>
    </row>
    <row r="815" spans="1:5" s="157" customFormat="1" ht="14.25">
      <c r="A815" s="233" t="s">
        <v>811</v>
      </c>
      <c r="B815" s="85"/>
      <c r="C815" s="85"/>
      <c r="D815" s="210"/>
      <c r="E815" s="85"/>
    </row>
    <row r="816" spans="1:5" s="157" customFormat="1" ht="14.25">
      <c r="A816" s="233" t="s">
        <v>812</v>
      </c>
      <c r="B816" s="85"/>
      <c r="C816" s="85"/>
      <c r="D816" s="210"/>
      <c r="E816" s="85"/>
    </row>
    <row r="817" spans="1:5" s="157" customFormat="1" ht="14.25">
      <c r="A817" s="233" t="s">
        <v>813</v>
      </c>
      <c r="B817" s="85"/>
      <c r="C817" s="85"/>
      <c r="D817" s="210"/>
      <c r="E817" s="85"/>
    </row>
    <row r="818" spans="1:5" s="157" customFormat="1" ht="14.25">
      <c r="A818" s="233" t="s">
        <v>814</v>
      </c>
      <c r="B818" s="85"/>
      <c r="C818" s="85"/>
      <c r="D818" s="210"/>
      <c r="E818" s="85"/>
    </row>
    <row r="819" spans="1:5" s="157" customFormat="1" ht="14.25">
      <c r="A819" s="233" t="s">
        <v>815</v>
      </c>
      <c r="B819" s="85"/>
      <c r="C819" s="85"/>
      <c r="D819" s="210"/>
      <c r="E819" s="85"/>
    </row>
    <row r="820" spans="1:5" s="157" customFormat="1" ht="14.25">
      <c r="A820" s="233" t="s">
        <v>816</v>
      </c>
      <c r="B820" s="85"/>
      <c r="C820" s="85"/>
      <c r="D820" s="210"/>
      <c r="E820" s="85"/>
    </row>
    <row r="821" spans="1:5" s="157" customFormat="1" ht="14.25">
      <c r="A821" s="233" t="s">
        <v>817</v>
      </c>
      <c r="B821" s="85"/>
      <c r="C821" s="85"/>
      <c r="D821" s="210"/>
      <c r="E821" s="85"/>
    </row>
    <row r="822" spans="1:5" s="157" customFormat="1" ht="14.25">
      <c r="A822" s="233" t="s">
        <v>818</v>
      </c>
      <c r="B822" s="85">
        <v>123</v>
      </c>
      <c r="C822" s="85"/>
      <c r="D822" s="210">
        <f aca="true" t="shared" si="54" ref="D821:D823">C822/B822*100</f>
        <v>0</v>
      </c>
      <c r="E822" s="85"/>
    </row>
    <row r="823" spans="1:5" s="157" customFormat="1" ht="14.25">
      <c r="A823" s="233" t="s">
        <v>819</v>
      </c>
      <c r="B823" s="85"/>
      <c r="C823" s="85"/>
      <c r="D823" s="210"/>
      <c r="E823" s="85"/>
    </row>
    <row r="824" spans="1:5" s="157" customFormat="1" ht="14.25">
      <c r="A824" s="233" t="s">
        <v>820</v>
      </c>
      <c r="B824" s="85"/>
      <c r="C824" s="85"/>
      <c r="D824" s="210"/>
      <c r="E824" s="85"/>
    </row>
    <row r="825" spans="1:5" s="157" customFormat="1" ht="14.25">
      <c r="A825" s="233" t="s">
        <v>821</v>
      </c>
      <c r="B825" s="85">
        <v>20</v>
      </c>
      <c r="C825" s="85"/>
      <c r="D825" s="210"/>
      <c r="E825" s="85"/>
    </row>
    <row r="826" spans="1:5" s="157" customFormat="1" ht="14.25">
      <c r="A826" s="233" t="s">
        <v>822</v>
      </c>
      <c r="B826" s="85"/>
      <c r="C826" s="85"/>
      <c r="D826" s="210"/>
      <c r="E826" s="85"/>
    </row>
    <row r="827" spans="1:5" s="157" customFormat="1" ht="14.25">
      <c r="A827" s="233" t="s">
        <v>823</v>
      </c>
      <c r="B827" s="85">
        <v>108</v>
      </c>
      <c r="C827" s="85">
        <v>56</v>
      </c>
      <c r="D827" s="210">
        <f aca="true" t="shared" si="55" ref="D826:D831">C827/B827*100</f>
        <v>51.85185185185185</v>
      </c>
      <c r="E827" s="85"/>
    </row>
    <row r="828" spans="1:5" s="157" customFormat="1" ht="14.25">
      <c r="A828" s="233" t="s">
        <v>824</v>
      </c>
      <c r="B828" s="85"/>
      <c r="C828" s="85"/>
      <c r="D828" s="210"/>
      <c r="E828" s="85"/>
    </row>
    <row r="829" spans="1:5" s="157" customFormat="1" ht="14.25">
      <c r="A829" s="233" t="s">
        <v>825</v>
      </c>
      <c r="B829" s="85"/>
      <c r="C829" s="85"/>
      <c r="D829" s="210"/>
      <c r="E829" s="85"/>
    </row>
    <row r="830" spans="1:5" s="157" customFormat="1" ht="14.25">
      <c r="A830" s="233" t="s">
        <v>826</v>
      </c>
      <c r="B830" s="85">
        <v>7612</v>
      </c>
      <c r="C830" s="85">
        <v>3888</v>
      </c>
      <c r="D830" s="210">
        <f t="shared" si="55"/>
        <v>51.07724645296899</v>
      </c>
      <c r="E830" s="85"/>
    </row>
    <row r="831" spans="1:5" s="157" customFormat="1" ht="14.25">
      <c r="A831" s="232" t="s">
        <v>827</v>
      </c>
      <c r="B831" s="205">
        <f>SUM(B832:B855)</f>
        <v>3953</v>
      </c>
      <c r="C831" s="205">
        <f>SUM(C832:C855)</f>
        <v>2755</v>
      </c>
      <c r="D831" s="207">
        <f t="shared" si="55"/>
        <v>69.69390336453326</v>
      </c>
      <c r="E831" s="205"/>
    </row>
    <row r="832" spans="1:5" s="157" customFormat="1" ht="14.25">
      <c r="A832" s="233" t="s">
        <v>788</v>
      </c>
      <c r="B832" s="85"/>
      <c r="C832" s="85">
        <v>507</v>
      </c>
      <c r="D832" s="210"/>
      <c r="E832" s="85"/>
    </row>
    <row r="833" spans="1:5" s="157" customFormat="1" ht="14.25">
      <c r="A833" s="233" t="s">
        <v>789</v>
      </c>
      <c r="B833" s="85"/>
      <c r="C833" s="85"/>
      <c r="D833" s="210"/>
      <c r="E833" s="85"/>
    </row>
    <row r="834" spans="1:5" s="157" customFormat="1" ht="14.25">
      <c r="A834" s="233" t="s">
        <v>790</v>
      </c>
      <c r="B834" s="85"/>
      <c r="C834" s="85"/>
      <c r="D834" s="210"/>
      <c r="E834" s="85"/>
    </row>
    <row r="835" spans="1:5" s="157" customFormat="1" ht="14.25">
      <c r="A835" s="231" t="s">
        <v>828</v>
      </c>
      <c r="B835" s="85">
        <v>1152</v>
      </c>
      <c r="C835" s="85">
        <v>428</v>
      </c>
      <c r="D835" s="210">
        <f aca="true" t="shared" si="56" ref="D835:D839">C835/B835*100</f>
        <v>37.15277777777778</v>
      </c>
      <c r="E835" s="85"/>
    </row>
    <row r="836" spans="1:5" s="157" customFormat="1" ht="14.25">
      <c r="A836" s="233" t="s">
        <v>829</v>
      </c>
      <c r="B836" s="85">
        <v>931</v>
      </c>
      <c r="C836" s="85"/>
      <c r="D836" s="210">
        <f t="shared" si="56"/>
        <v>0</v>
      </c>
      <c r="E836" s="85"/>
    </row>
    <row r="837" spans="1:5" s="157" customFormat="1" ht="14.25">
      <c r="A837" s="233" t="s">
        <v>830</v>
      </c>
      <c r="B837" s="85"/>
      <c r="C837" s="85"/>
      <c r="D837" s="210"/>
      <c r="E837" s="85"/>
    </row>
    <row r="838" spans="1:5" s="157" customFormat="1" ht="14.25">
      <c r="A838" s="233" t="s">
        <v>831</v>
      </c>
      <c r="B838" s="85"/>
      <c r="C838" s="85"/>
      <c r="D838" s="210"/>
      <c r="E838" s="85"/>
    </row>
    <row r="839" spans="1:5" s="157" customFormat="1" ht="14.25">
      <c r="A839" s="233" t="s">
        <v>832</v>
      </c>
      <c r="B839" s="85">
        <v>809</v>
      </c>
      <c r="C839" s="85">
        <v>91</v>
      </c>
      <c r="D839" s="210">
        <f t="shared" si="56"/>
        <v>11.248454882571075</v>
      </c>
      <c r="E839" s="85"/>
    </row>
    <row r="840" spans="1:5" s="157" customFormat="1" ht="14.25">
      <c r="A840" s="231" t="s">
        <v>833</v>
      </c>
      <c r="B840" s="85"/>
      <c r="C840" s="85"/>
      <c r="D840" s="210"/>
      <c r="E840" s="85"/>
    </row>
    <row r="841" spans="1:5" s="157" customFormat="1" ht="14.25">
      <c r="A841" s="233" t="s">
        <v>834</v>
      </c>
      <c r="B841" s="85"/>
      <c r="C841" s="85"/>
      <c r="D841" s="210"/>
      <c r="E841" s="85"/>
    </row>
    <row r="842" spans="1:5" s="157" customFormat="1" ht="14.25">
      <c r="A842" s="233" t="s">
        <v>835</v>
      </c>
      <c r="B842" s="85"/>
      <c r="C842" s="85"/>
      <c r="D842" s="210"/>
      <c r="E842" s="85"/>
    </row>
    <row r="843" spans="1:5" s="157" customFormat="1" ht="14.25">
      <c r="A843" s="231" t="s">
        <v>836</v>
      </c>
      <c r="B843" s="85">
        <v>14</v>
      </c>
      <c r="C843" s="85"/>
      <c r="D843" s="210">
        <f>C843/B843*100</f>
        <v>0</v>
      </c>
      <c r="E843" s="85"/>
    </row>
    <row r="844" spans="1:5" s="157" customFormat="1" ht="14.25">
      <c r="A844" s="233" t="s">
        <v>837</v>
      </c>
      <c r="B844" s="85"/>
      <c r="C844" s="85"/>
      <c r="D844" s="210"/>
      <c r="E844" s="85"/>
    </row>
    <row r="845" spans="1:5" s="157" customFormat="1" ht="14.25">
      <c r="A845" s="231" t="s">
        <v>838</v>
      </c>
      <c r="B845" s="85"/>
      <c r="C845" s="85"/>
      <c r="D845" s="210"/>
      <c r="E845" s="85"/>
    </row>
    <row r="846" spans="1:5" s="157" customFormat="1" ht="14.25">
      <c r="A846" s="231" t="s">
        <v>839</v>
      </c>
      <c r="B846" s="85"/>
      <c r="C846" s="85"/>
      <c r="D846" s="210"/>
      <c r="E846" s="85"/>
    </row>
    <row r="847" spans="1:5" s="157" customFormat="1" ht="14.25">
      <c r="A847" s="233" t="s">
        <v>840</v>
      </c>
      <c r="B847" s="85"/>
      <c r="C847" s="85"/>
      <c r="D847" s="210"/>
      <c r="E847" s="85"/>
    </row>
    <row r="848" spans="1:5" s="157" customFormat="1" ht="14.25">
      <c r="A848" s="233" t="s">
        <v>841</v>
      </c>
      <c r="B848" s="85"/>
      <c r="C848" s="85"/>
      <c r="D848" s="210"/>
      <c r="E848" s="85"/>
    </row>
    <row r="849" spans="1:5" s="157" customFormat="1" ht="14.25">
      <c r="A849" s="231" t="s">
        <v>842</v>
      </c>
      <c r="B849" s="85"/>
      <c r="C849" s="85"/>
      <c r="D849" s="210"/>
      <c r="E849" s="85"/>
    </row>
    <row r="850" spans="1:5" s="157" customFormat="1" ht="14.25">
      <c r="A850" s="233" t="s">
        <v>843</v>
      </c>
      <c r="B850" s="85"/>
      <c r="C850" s="85"/>
      <c r="D850" s="210"/>
      <c r="E850" s="85"/>
    </row>
    <row r="851" spans="1:5" s="157" customFormat="1" ht="14.25">
      <c r="A851" s="231" t="s">
        <v>844</v>
      </c>
      <c r="B851" s="85">
        <v>15</v>
      </c>
      <c r="C851" s="85"/>
      <c r="D851" s="210"/>
      <c r="E851" s="85"/>
    </row>
    <row r="852" spans="1:5" s="157" customFormat="1" ht="14.25">
      <c r="A852" s="231" t="s">
        <v>845</v>
      </c>
      <c r="B852" s="85"/>
      <c r="C852" s="85"/>
      <c r="D852" s="210"/>
      <c r="E852" s="85"/>
    </row>
    <row r="853" spans="1:5" s="157" customFormat="1" ht="14.25">
      <c r="A853" s="231" t="s">
        <v>846</v>
      </c>
      <c r="B853" s="85"/>
      <c r="C853" s="85"/>
      <c r="D853" s="210"/>
      <c r="E853" s="85"/>
    </row>
    <row r="854" spans="1:5" s="157" customFormat="1" ht="14.25">
      <c r="A854" s="231" t="s">
        <v>847</v>
      </c>
      <c r="B854" s="85"/>
      <c r="C854" s="85"/>
      <c r="D854" s="210"/>
      <c r="E854" s="85"/>
    </row>
    <row r="855" spans="1:5" s="157" customFormat="1" ht="14.25">
      <c r="A855" s="233" t="s">
        <v>848</v>
      </c>
      <c r="B855" s="85">
        <v>1032</v>
      </c>
      <c r="C855" s="85">
        <v>1729</v>
      </c>
      <c r="D855" s="210">
        <f aca="true" t="shared" si="57" ref="D855:D857">C855/B855*100</f>
        <v>167.5387596899225</v>
      </c>
      <c r="E855" s="85"/>
    </row>
    <row r="856" spans="1:5" s="157" customFormat="1" ht="14.25">
      <c r="A856" s="232" t="s">
        <v>849</v>
      </c>
      <c r="B856" s="205">
        <f>SUM(B857:B881)</f>
        <v>6595</v>
      </c>
      <c r="C856" s="205">
        <f>SUM(C857:C881)</f>
        <v>3795</v>
      </c>
      <c r="D856" s="207">
        <f t="shared" si="57"/>
        <v>57.543593631539046</v>
      </c>
      <c r="E856" s="205"/>
    </row>
    <row r="857" spans="1:5" s="157" customFormat="1" ht="14.25">
      <c r="A857" s="233" t="s">
        <v>788</v>
      </c>
      <c r="B857" s="85">
        <v>383</v>
      </c>
      <c r="C857" s="85">
        <v>221</v>
      </c>
      <c r="D857" s="210">
        <f t="shared" si="57"/>
        <v>57.702349869451695</v>
      </c>
      <c r="E857" s="85"/>
    </row>
    <row r="858" spans="1:5" s="157" customFormat="1" ht="14.25">
      <c r="A858" s="233" t="s">
        <v>789</v>
      </c>
      <c r="B858" s="85"/>
      <c r="C858" s="85"/>
      <c r="D858" s="210"/>
      <c r="E858" s="85"/>
    </row>
    <row r="859" spans="1:5" s="157" customFormat="1" ht="14.25">
      <c r="A859" s="233" t="s">
        <v>790</v>
      </c>
      <c r="B859" s="85"/>
      <c r="C859" s="85"/>
      <c r="D859" s="210"/>
      <c r="E859" s="85"/>
    </row>
    <row r="860" spans="1:5" s="157" customFormat="1" ht="14.25">
      <c r="A860" s="233" t="s">
        <v>850</v>
      </c>
      <c r="B860" s="85">
        <v>10</v>
      </c>
      <c r="C860" s="85"/>
      <c r="D860" s="210">
        <f>C860/B860*100</f>
        <v>0</v>
      </c>
      <c r="E860" s="85"/>
    </row>
    <row r="861" spans="1:5" s="157" customFormat="1" ht="14.25">
      <c r="A861" s="233" t="s">
        <v>851</v>
      </c>
      <c r="B861" s="85">
        <v>211</v>
      </c>
      <c r="C861" s="85"/>
      <c r="D861" s="210"/>
      <c r="E861" s="85"/>
    </row>
    <row r="862" spans="1:5" s="157" customFormat="1" ht="14.25">
      <c r="A862" s="233" t="s">
        <v>852</v>
      </c>
      <c r="B862" s="85">
        <v>79</v>
      </c>
      <c r="C862" s="85">
        <v>26</v>
      </c>
      <c r="D862" s="210">
        <f>C862/B862*100</f>
        <v>32.91139240506329</v>
      </c>
      <c r="E862" s="85"/>
    </row>
    <row r="863" spans="1:5" s="157" customFormat="1" ht="14.25">
      <c r="A863" s="233" t="s">
        <v>853</v>
      </c>
      <c r="B863" s="85"/>
      <c r="C863" s="85"/>
      <c r="D863" s="210"/>
      <c r="E863" s="85"/>
    </row>
    <row r="864" spans="1:5" s="157" customFormat="1" ht="14.25">
      <c r="A864" s="233" t="s">
        <v>854</v>
      </c>
      <c r="B864" s="85"/>
      <c r="C864" s="85"/>
      <c r="D864" s="210"/>
      <c r="E864" s="85"/>
    </row>
    <row r="865" spans="1:5" s="157" customFormat="1" ht="14.25">
      <c r="A865" s="233" t="s">
        <v>855</v>
      </c>
      <c r="B865" s="85"/>
      <c r="C865" s="85"/>
      <c r="D865" s="210"/>
      <c r="E865" s="85"/>
    </row>
    <row r="866" spans="1:5" s="157" customFormat="1" ht="14.25">
      <c r="A866" s="233" t="s">
        <v>856</v>
      </c>
      <c r="B866" s="85">
        <v>1030</v>
      </c>
      <c r="C866" s="85"/>
      <c r="D866" s="210">
        <f aca="true" t="shared" si="58" ref="D866:D871">C866/B866*100</f>
        <v>0</v>
      </c>
      <c r="E866" s="85"/>
    </row>
    <row r="867" spans="1:5" s="157" customFormat="1" ht="14.25">
      <c r="A867" s="233" t="s">
        <v>857</v>
      </c>
      <c r="B867" s="85"/>
      <c r="C867" s="85"/>
      <c r="D867" s="210"/>
      <c r="E867" s="85"/>
    </row>
    <row r="868" spans="1:5" s="157" customFormat="1" ht="14.25">
      <c r="A868" s="233" t="s">
        <v>858</v>
      </c>
      <c r="B868" s="85"/>
      <c r="C868" s="85">
        <v>32</v>
      </c>
      <c r="D868" s="210"/>
      <c r="E868" s="85"/>
    </row>
    <row r="869" spans="1:5" s="157" customFormat="1" ht="14.25">
      <c r="A869" s="233" t="s">
        <v>859</v>
      </c>
      <c r="B869" s="85"/>
      <c r="C869" s="85"/>
      <c r="D869" s="210"/>
      <c r="E869" s="85"/>
    </row>
    <row r="870" spans="1:5" s="157" customFormat="1" ht="14.25">
      <c r="A870" s="233" t="s">
        <v>860</v>
      </c>
      <c r="B870" s="85">
        <v>49</v>
      </c>
      <c r="C870" s="85"/>
      <c r="D870" s="210">
        <f t="shared" si="58"/>
        <v>0</v>
      </c>
      <c r="E870" s="85"/>
    </row>
    <row r="871" spans="1:5" s="157" customFormat="1" ht="14.25">
      <c r="A871" s="233" t="s">
        <v>861</v>
      </c>
      <c r="B871" s="85">
        <v>20</v>
      </c>
      <c r="C871" s="85">
        <v>18</v>
      </c>
      <c r="D871" s="210">
        <f t="shared" si="58"/>
        <v>90</v>
      </c>
      <c r="E871" s="85"/>
    </row>
    <row r="872" spans="1:5" s="157" customFormat="1" ht="14.25">
      <c r="A872" s="233" t="s">
        <v>862</v>
      </c>
      <c r="B872" s="85">
        <v>500</v>
      </c>
      <c r="C872" s="85"/>
      <c r="D872" s="210"/>
      <c r="E872" s="85"/>
    </row>
    <row r="873" spans="1:5" s="157" customFormat="1" ht="14.25">
      <c r="A873" s="233" t="s">
        <v>863</v>
      </c>
      <c r="B873" s="85"/>
      <c r="C873" s="85"/>
      <c r="D873" s="210"/>
      <c r="E873" s="85"/>
    </row>
    <row r="874" spans="1:5" s="157" customFormat="1" ht="14.25">
      <c r="A874" s="233" t="s">
        <v>864</v>
      </c>
      <c r="B874" s="85"/>
      <c r="C874" s="85"/>
      <c r="D874" s="210"/>
      <c r="E874" s="85"/>
    </row>
    <row r="875" spans="1:5" s="157" customFormat="1" ht="14.25">
      <c r="A875" s="233" t="s">
        <v>865</v>
      </c>
      <c r="B875" s="85">
        <v>1600</v>
      </c>
      <c r="C875" s="85"/>
      <c r="D875" s="210"/>
      <c r="E875" s="85"/>
    </row>
    <row r="876" spans="1:5" s="157" customFormat="1" ht="14.25">
      <c r="A876" s="233" t="s">
        <v>866</v>
      </c>
      <c r="B876" s="85"/>
      <c r="C876" s="85"/>
      <c r="D876" s="210"/>
      <c r="E876" s="85"/>
    </row>
    <row r="877" spans="1:5" s="157" customFormat="1" ht="14.25">
      <c r="A877" s="233" t="s">
        <v>867</v>
      </c>
      <c r="B877" s="85"/>
      <c r="C877" s="85"/>
      <c r="D877" s="210"/>
      <c r="E877" s="85"/>
    </row>
    <row r="878" spans="1:5" s="157" customFormat="1" ht="14.25">
      <c r="A878" s="233" t="s">
        <v>840</v>
      </c>
      <c r="B878" s="85"/>
      <c r="C878" s="85"/>
      <c r="D878" s="210"/>
      <c r="E878" s="85"/>
    </row>
    <row r="879" spans="1:5" s="157" customFormat="1" ht="14.25">
      <c r="A879" s="233" t="s">
        <v>868</v>
      </c>
      <c r="B879" s="85"/>
      <c r="C879" s="85"/>
      <c r="D879" s="210"/>
      <c r="E879" s="85"/>
    </row>
    <row r="880" spans="1:5" s="157" customFormat="1" ht="14.25">
      <c r="A880" s="233" t="s">
        <v>869</v>
      </c>
      <c r="B880" s="85">
        <v>480</v>
      </c>
      <c r="C880" s="85">
        <v>942</v>
      </c>
      <c r="D880" s="210">
        <f>C880/B880*100</f>
        <v>196.25</v>
      </c>
      <c r="E880" s="85"/>
    </row>
    <row r="881" spans="1:5" s="157" customFormat="1" ht="14.25">
      <c r="A881" s="233" t="s">
        <v>870</v>
      </c>
      <c r="B881" s="85">
        <v>2233</v>
      </c>
      <c r="C881" s="85">
        <v>2556</v>
      </c>
      <c r="D881" s="210">
        <f>C881/B881*100</f>
        <v>114.46484549932825</v>
      </c>
      <c r="E881" s="85"/>
    </row>
    <row r="882" spans="1:5" s="157" customFormat="1" ht="14.25">
      <c r="A882" s="232" t="s">
        <v>871</v>
      </c>
      <c r="B882" s="205">
        <f>SUM(B883:B892)</f>
        <v>0</v>
      </c>
      <c r="C882" s="205">
        <f>SUM(C883:C892)</f>
        <v>0</v>
      </c>
      <c r="D882" s="207"/>
      <c r="E882" s="205"/>
    </row>
    <row r="883" spans="1:5" s="157" customFormat="1" ht="14.25">
      <c r="A883" s="233" t="s">
        <v>788</v>
      </c>
      <c r="B883" s="85"/>
      <c r="C883" s="85"/>
      <c r="D883" s="210"/>
      <c r="E883" s="85"/>
    </row>
    <row r="884" spans="1:5" s="157" customFormat="1" ht="14.25">
      <c r="A884" s="233" t="s">
        <v>789</v>
      </c>
      <c r="B884" s="85"/>
      <c r="C884" s="85"/>
      <c r="D884" s="210"/>
      <c r="E884" s="85"/>
    </row>
    <row r="885" spans="1:5" s="157" customFormat="1" ht="14.25">
      <c r="A885" s="233" t="s">
        <v>790</v>
      </c>
      <c r="B885" s="85"/>
      <c r="C885" s="85"/>
      <c r="D885" s="210"/>
      <c r="E885" s="85"/>
    </row>
    <row r="886" spans="1:5" s="157" customFormat="1" ht="14.25">
      <c r="A886" s="233" t="s">
        <v>872</v>
      </c>
      <c r="B886" s="85"/>
      <c r="C886" s="85"/>
      <c r="D886" s="210"/>
      <c r="E886" s="85"/>
    </row>
    <row r="887" spans="1:5" s="157" customFormat="1" ht="14.25">
      <c r="A887" s="233" t="s">
        <v>873</v>
      </c>
      <c r="B887" s="85"/>
      <c r="C887" s="85"/>
      <c r="D887" s="210"/>
      <c r="E887" s="85"/>
    </row>
    <row r="888" spans="1:5" s="157" customFormat="1" ht="14.25">
      <c r="A888" s="233" t="s">
        <v>874</v>
      </c>
      <c r="B888" s="85"/>
      <c r="C888" s="85"/>
      <c r="D888" s="210"/>
      <c r="E888" s="85"/>
    </row>
    <row r="889" spans="1:5" s="157" customFormat="1" ht="14.25">
      <c r="A889" s="233" t="s">
        <v>875</v>
      </c>
      <c r="B889" s="85"/>
      <c r="C889" s="85"/>
      <c r="D889" s="210"/>
      <c r="E889" s="85"/>
    </row>
    <row r="890" spans="1:5" s="157" customFormat="1" ht="14.25">
      <c r="A890" s="233" t="s">
        <v>876</v>
      </c>
      <c r="B890" s="85"/>
      <c r="C890" s="85"/>
      <c r="D890" s="210"/>
      <c r="E890" s="85"/>
    </row>
    <row r="891" spans="1:5" s="157" customFormat="1" ht="14.25">
      <c r="A891" s="233" t="s">
        <v>877</v>
      </c>
      <c r="B891" s="85"/>
      <c r="C891" s="85"/>
      <c r="D891" s="210"/>
      <c r="E891" s="85"/>
    </row>
    <row r="892" spans="1:5" s="157" customFormat="1" ht="14.25">
      <c r="A892" s="233" t="s">
        <v>878</v>
      </c>
      <c r="B892" s="85"/>
      <c r="C892" s="85"/>
      <c r="D892" s="210"/>
      <c r="E892" s="85"/>
    </row>
    <row r="893" spans="1:5" s="157" customFormat="1" ht="14.25">
      <c r="A893" s="232" t="s">
        <v>879</v>
      </c>
      <c r="B893" s="205">
        <f>SUM(B894:B903)</f>
        <v>8573</v>
      </c>
      <c r="C893" s="205">
        <f>SUM(C894:C903)</f>
        <v>14285</v>
      </c>
      <c r="D893" s="207">
        <f>C893/B893*100</f>
        <v>166.62778490610054</v>
      </c>
      <c r="E893" s="205"/>
    </row>
    <row r="894" spans="1:5" s="157" customFormat="1" ht="14.25">
      <c r="A894" s="233" t="s">
        <v>788</v>
      </c>
      <c r="B894" s="85"/>
      <c r="C894" s="85">
        <v>107</v>
      </c>
      <c r="D894" s="210"/>
      <c r="E894" s="85"/>
    </row>
    <row r="895" spans="1:5" s="157" customFormat="1" ht="14.25">
      <c r="A895" s="233" t="s">
        <v>789</v>
      </c>
      <c r="B895" s="85"/>
      <c r="C895" s="85"/>
      <c r="D895" s="210"/>
      <c r="E895" s="85"/>
    </row>
    <row r="896" spans="1:5" s="157" customFormat="1" ht="14.25">
      <c r="A896" s="233" t="s">
        <v>790</v>
      </c>
      <c r="B896" s="85"/>
      <c r="C896" s="85"/>
      <c r="D896" s="210"/>
      <c r="E896" s="85"/>
    </row>
    <row r="897" spans="1:5" s="157" customFormat="1" ht="14.25">
      <c r="A897" s="233" t="s">
        <v>880</v>
      </c>
      <c r="B897" s="85"/>
      <c r="C897" s="85">
        <v>4017</v>
      </c>
      <c r="D897" s="210"/>
      <c r="E897" s="85"/>
    </row>
    <row r="898" spans="1:5" s="157" customFormat="1" ht="14.25">
      <c r="A898" s="233" t="s">
        <v>881</v>
      </c>
      <c r="B898" s="85"/>
      <c r="C898" s="85"/>
      <c r="D898" s="210"/>
      <c r="E898" s="85"/>
    </row>
    <row r="899" spans="1:5" s="157" customFormat="1" ht="14.25">
      <c r="A899" s="233" t="s">
        <v>882</v>
      </c>
      <c r="B899" s="85">
        <v>433</v>
      </c>
      <c r="C899" s="85">
        <v>633</v>
      </c>
      <c r="D899" s="210">
        <f aca="true" t="shared" si="59" ref="D897:D900">C899/B899*100</f>
        <v>146.189376443418</v>
      </c>
      <c r="E899" s="85"/>
    </row>
    <row r="900" spans="1:5" s="157" customFormat="1" ht="14.25">
      <c r="A900" s="233" t="s">
        <v>883</v>
      </c>
      <c r="B900" s="85">
        <v>25</v>
      </c>
      <c r="C900" s="85"/>
      <c r="D900" s="210">
        <f t="shared" si="59"/>
        <v>0</v>
      </c>
      <c r="E900" s="85"/>
    </row>
    <row r="901" spans="1:5" s="157" customFormat="1" ht="14.25">
      <c r="A901" s="233" t="s">
        <v>884</v>
      </c>
      <c r="B901" s="85"/>
      <c r="C901" s="85"/>
      <c r="D901" s="210"/>
      <c r="E901" s="85"/>
    </row>
    <row r="902" spans="1:5" s="157" customFormat="1" ht="14.25">
      <c r="A902" s="233" t="s">
        <v>885</v>
      </c>
      <c r="B902" s="85">
        <v>111</v>
      </c>
      <c r="C902" s="85"/>
      <c r="D902" s="210">
        <f aca="true" t="shared" si="60" ref="D902:D904">C902/B902*100</f>
        <v>0</v>
      </c>
      <c r="E902" s="85"/>
    </row>
    <row r="903" spans="1:5" s="157" customFormat="1" ht="14.25">
      <c r="A903" s="233" t="s">
        <v>886</v>
      </c>
      <c r="B903" s="85">
        <v>8004</v>
      </c>
      <c r="C903" s="85">
        <v>9528</v>
      </c>
      <c r="D903" s="210">
        <f t="shared" si="60"/>
        <v>119.04047976011994</v>
      </c>
      <c r="E903" s="85"/>
    </row>
    <row r="904" spans="1:5" s="157" customFormat="1" ht="14.25">
      <c r="A904" s="232" t="s">
        <v>887</v>
      </c>
      <c r="B904" s="205">
        <f>SUM(B905:B909)</f>
        <v>0</v>
      </c>
      <c r="C904" s="205">
        <f>SUM(C905:C909)</f>
        <v>0</v>
      </c>
      <c r="D904" s="207"/>
      <c r="E904" s="205"/>
    </row>
    <row r="905" spans="1:5" s="157" customFormat="1" ht="14.25">
      <c r="A905" s="233" t="s">
        <v>888</v>
      </c>
      <c r="B905" s="85"/>
      <c r="C905" s="85"/>
      <c r="D905" s="210"/>
      <c r="E905" s="85"/>
    </row>
    <row r="906" spans="1:5" s="157" customFormat="1" ht="14.25">
      <c r="A906" s="233" t="s">
        <v>889</v>
      </c>
      <c r="B906" s="85"/>
      <c r="C906" s="85"/>
      <c r="D906" s="210"/>
      <c r="E906" s="85"/>
    </row>
    <row r="907" spans="1:5" s="157" customFormat="1" ht="14.25">
      <c r="A907" s="233" t="s">
        <v>890</v>
      </c>
      <c r="B907" s="85"/>
      <c r="C907" s="85"/>
      <c r="D907" s="210"/>
      <c r="E907" s="85"/>
    </row>
    <row r="908" spans="1:5" s="157" customFormat="1" ht="14.25">
      <c r="A908" s="233" t="s">
        <v>891</v>
      </c>
      <c r="B908" s="85"/>
      <c r="C908" s="85"/>
      <c r="D908" s="210"/>
      <c r="E908" s="85"/>
    </row>
    <row r="909" spans="1:5" s="157" customFormat="1" ht="14.25">
      <c r="A909" s="233" t="s">
        <v>892</v>
      </c>
      <c r="B909" s="85"/>
      <c r="C909" s="85"/>
      <c r="D909" s="210"/>
      <c r="E909" s="85"/>
    </row>
    <row r="910" spans="1:5" s="157" customFormat="1" ht="14.25">
      <c r="A910" s="232" t="s">
        <v>893</v>
      </c>
      <c r="B910" s="205">
        <f>SUM(B911:B916)</f>
        <v>3651</v>
      </c>
      <c r="C910" s="205">
        <f>SUM(C911:C916)</f>
        <v>1770</v>
      </c>
      <c r="D910" s="207">
        <f>C910/B910*100</f>
        <v>48.47986852917009</v>
      </c>
      <c r="E910" s="205"/>
    </row>
    <row r="911" spans="1:5" s="157" customFormat="1" ht="14.25">
      <c r="A911" s="233" t="s">
        <v>894</v>
      </c>
      <c r="B911" s="85">
        <v>1666</v>
      </c>
      <c r="C911" s="85">
        <v>392</v>
      </c>
      <c r="D911" s="210">
        <f>C911/B911*100</f>
        <v>23.52941176470588</v>
      </c>
      <c r="E911" s="85"/>
    </row>
    <row r="912" spans="1:5" s="157" customFormat="1" ht="14.25">
      <c r="A912" s="233" t="s">
        <v>895</v>
      </c>
      <c r="B912" s="85"/>
      <c r="C912" s="85"/>
      <c r="D912" s="210"/>
      <c r="E912" s="85"/>
    </row>
    <row r="913" spans="1:5" s="157" customFormat="1" ht="14.25">
      <c r="A913" s="233" t="s">
        <v>896</v>
      </c>
      <c r="B913" s="85">
        <v>918</v>
      </c>
      <c r="C913" s="85">
        <v>1378</v>
      </c>
      <c r="D913" s="210">
        <f aca="true" t="shared" si="61" ref="D913:D918">C913/B913*100</f>
        <v>150.10893246187365</v>
      </c>
      <c r="E913" s="85"/>
    </row>
    <row r="914" spans="1:5" s="157" customFormat="1" ht="14.25">
      <c r="A914" s="233" t="s">
        <v>897</v>
      </c>
      <c r="B914" s="85">
        <v>945</v>
      </c>
      <c r="C914" s="85"/>
      <c r="D914" s="210"/>
      <c r="E914" s="85"/>
    </row>
    <row r="915" spans="1:5" s="157" customFormat="1" ht="14.25">
      <c r="A915" s="233" t="s">
        <v>898</v>
      </c>
      <c r="B915" s="85"/>
      <c r="C915" s="85"/>
      <c r="D915" s="210"/>
      <c r="E915" s="85"/>
    </row>
    <row r="916" spans="1:5" s="157" customFormat="1" ht="14.25">
      <c r="A916" s="233" t="s">
        <v>899</v>
      </c>
      <c r="B916" s="85">
        <v>122</v>
      </c>
      <c r="C916" s="85"/>
      <c r="D916" s="210"/>
      <c r="E916" s="85"/>
    </row>
    <row r="917" spans="1:5" s="157" customFormat="1" ht="14.25">
      <c r="A917" s="232" t="s">
        <v>900</v>
      </c>
      <c r="B917" s="205">
        <f>SUM(B918:B923)</f>
        <v>602</v>
      </c>
      <c r="C917" s="205">
        <f>SUM(C918:C923)</f>
        <v>1210</v>
      </c>
      <c r="D917" s="207">
        <f t="shared" si="61"/>
        <v>200.9966777408638</v>
      </c>
      <c r="E917" s="205"/>
    </row>
    <row r="918" spans="1:5" s="157" customFormat="1" ht="14.25">
      <c r="A918" s="233" t="s">
        <v>901</v>
      </c>
      <c r="B918" s="85">
        <v>96</v>
      </c>
      <c r="C918" s="85">
        <v>112</v>
      </c>
      <c r="D918" s="210">
        <f t="shared" si="61"/>
        <v>116.66666666666667</v>
      </c>
      <c r="E918" s="85"/>
    </row>
    <row r="919" spans="1:5" s="157" customFormat="1" ht="14.25">
      <c r="A919" s="233" t="s">
        <v>902</v>
      </c>
      <c r="B919" s="85"/>
      <c r="C919" s="85"/>
      <c r="D919" s="210"/>
      <c r="E919" s="85"/>
    </row>
    <row r="920" spans="1:5" s="157" customFormat="1" ht="14.25">
      <c r="A920" s="233" t="s">
        <v>903</v>
      </c>
      <c r="B920" s="85">
        <v>506</v>
      </c>
      <c r="C920" s="85">
        <v>1098</v>
      </c>
      <c r="D920" s="210">
        <f>C920/B920*100</f>
        <v>216.99604743083003</v>
      </c>
      <c r="E920" s="85"/>
    </row>
    <row r="921" spans="1:5" s="157" customFormat="1" ht="14.25">
      <c r="A921" s="233" t="s">
        <v>904</v>
      </c>
      <c r="B921" s="85"/>
      <c r="C921" s="85"/>
      <c r="D921" s="210"/>
      <c r="E921" s="85"/>
    </row>
    <row r="922" spans="1:5" s="157" customFormat="1" ht="14.25">
      <c r="A922" s="233" t="s">
        <v>905</v>
      </c>
      <c r="B922" s="85"/>
      <c r="C922" s="85"/>
      <c r="D922" s="210"/>
      <c r="E922" s="85"/>
    </row>
    <row r="923" spans="1:5" s="157" customFormat="1" ht="14.25">
      <c r="A923" s="233" t="s">
        <v>906</v>
      </c>
      <c r="B923" s="85"/>
      <c r="C923" s="85"/>
      <c r="D923" s="210"/>
      <c r="E923" s="85"/>
    </row>
    <row r="924" spans="1:5" s="157" customFormat="1" ht="14.25">
      <c r="A924" s="232" t="s">
        <v>907</v>
      </c>
      <c r="B924" s="205">
        <f>SUM(B925:B926)</f>
        <v>0</v>
      </c>
      <c r="C924" s="205">
        <f>SUM(C925:C926)</f>
        <v>0</v>
      </c>
      <c r="D924" s="207"/>
      <c r="E924" s="205"/>
    </row>
    <row r="925" spans="1:5" s="157" customFormat="1" ht="14.25">
      <c r="A925" s="233" t="s">
        <v>908</v>
      </c>
      <c r="B925" s="85"/>
      <c r="C925" s="85"/>
      <c r="D925" s="210"/>
      <c r="E925" s="85"/>
    </row>
    <row r="926" spans="1:5" s="157" customFormat="1" ht="14.25">
      <c r="A926" s="233" t="s">
        <v>909</v>
      </c>
      <c r="B926" s="85"/>
      <c r="C926" s="85"/>
      <c r="D926" s="210"/>
      <c r="E926" s="85"/>
    </row>
    <row r="927" spans="1:5" s="157" customFormat="1" ht="14.25">
      <c r="A927" s="232" t="s">
        <v>910</v>
      </c>
      <c r="B927" s="205">
        <f>SUM(B928:B929)</f>
        <v>0</v>
      </c>
      <c r="C927" s="205">
        <f>SUM(C928:C929)</f>
        <v>0</v>
      </c>
      <c r="D927" s="207"/>
      <c r="E927" s="205"/>
    </row>
    <row r="928" spans="1:5" s="157" customFormat="1" ht="14.25">
      <c r="A928" s="233" t="s">
        <v>911</v>
      </c>
      <c r="B928" s="85"/>
      <c r="C928" s="85"/>
      <c r="D928" s="210"/>
      <c r="E928" s="85"/>
    </row>
    <row r="929" spans="1:5" s="157" customFormat="1" ht="14.25">
      <c r="A929" s="233" t="s">
        <v>912</v>
      </c>
      <c r="B929" s="85"/>
      <c r="C929" s="85"/>
      <c r="D929" s="210"/>
      <c r="E929" s="85"/>
    </row>
    <row r="930" spans="1:5" s="157" customFormat="1" ht="14.25">
      <c r="A930" s="232" t="s">
        <v>194</v>
      </c>
      <c r="B930" s="205">
        <f>B931+B954+B964+B974+B979+B986+B991</f>
        <v>12689</v>
      </c>
      <c r="C930" s="205">
        <f>C931+C954+C964+C974+C979+C986+C991</f>
        <v>8547</v>
      </c>
      <c r="D930" s="207">
        <f aca="true" t="shared" si="62" ref="D930:D932">C930/B930*100</f>
        <v>67.35755378674443</v>
      </c>
      <c r="E930" s="205"/>
    </row>
    <row r="931" spans="1:5" s="157" customFormat="1" ht="14.25">
      <c r="A931" s="232" t="s">
        <v>913</v>
      </c>
      <c r="B931" s="205">
        <f>SUM(B932:B953)</f>
        <v>8759</v>
      </c>
      <c r="C931" s="205">
        <f>SUM(C932:C953)</f>
        <v>8482</v>
      </c>
      <c r="D931" s="207">
        <f t="shared" si="62"/>
        <v>96.83753853179586</v>
      </c>
      <c r="E931" s="205"/>
    </row>
    <row r="932" spans="1:5" s="157" customFormat="1" ht="14.25">
      <c r="A932" s="233" t="s">
        <v>788</v>
      </c>
      <c r="B932" s="85">
        <v>216</v>
      </c>
      <c r="C932" s="85">
        <v>176</v>
      </c>
      <c r="D932" s="210">
        <f t="shared" si="62"/>
        <v>81.48148148148148</v>
      </c>
      <c r="E932" s="85"/>
    </row>
    <row r="933" spans="1:5" s="157" customFormat="1" ht="14.25">
      <c r="A933" s="233" t="s">
        <v>789</v>
      </c>
      <c r="B933" s="85"/>
      <c r="C933" s="85"/>
      <c r="D933" s="210"/>
      <c r="E933" s="85"/>
    </row>
    <row r="934" spans="1:5" s="157" customFormat="1" ht="14.25">
      <c r="A934" s="233" t="s">
        <v>790</v>
      </c>
      <c r="B934" s="85"/>
      <c r="C934" s="85"/>
      <c r="D934" s="210"/>
      <c r="E934" s="85"/>
    </row>
    <row r="935" spans="1:5" s="157" customFormat="1" ht="14.25">
      <c r="A935" s="233" t="s">
        <v>914</v>
      </c>
      <c r="B935" s="85">
        <v>5159</v>
      </c>
      <c r="C935" s="85">
        <v>7470</v>
      </c>
      <c r="D935" s="210">
        <f aca="true" t="shared" si="63" ref="D935:D938">C935/B935*100</f>
        <v>144.79550300445823</v>
      </c>
      <c r="E935" s="85"/>
    </row>
    <row r="936" spans="1:5" s="157" customFormat="1" ht="14.25">
      <c r="A936" s="233" t="s">
        <v>915</v>
      </c>
      <c r="B936" s="85">
        <v>96</v>
      </c>
      <c r="C936" s="85">
        <v>336</v>
      </c>
      <c r="D936" s="210">
        <f t="shared" si="63"/>
        <v>350</v>
      </c>
      <c r="E936" s="85"/>
    </row>
    <row r="937" spans="1:5" s="157" customFormat="1" ht="14.25">
      <c r="A937" s="233" t="s">
        <v>916</v>
      </c>
      <c r="B937" s="85"/>
      <c r="C937" s="85"/>
      <c r="D937" s="210"/>
      <c r="E937" s="85"/>
    </row>
    <row r="938" spans="1:5" s="157" customFormat="1" ht="14.25">
      <c r="A938" s="233" t="s">
        <v>917</v>
      </c>
      <c r="B938" s="85">
        <v>259</v>
      </c>
      <c r="C938" s="85">
        <v>130</v>
      </c>
      <c r="D938" s="210">
        <f t="shared" si="63"/>
        <v>50.19305019305019</v>
      </c>
      <c r="E938" s="85"/>
    </row>
    <row r="939" spans="1:5" s="157" customFormat="1" ht="14.25">
      <c r="A939" s="233" t="s">
        <v>918</v>
      </c>
      <c r="B939" s="85"/>
      <c r="C939" s="85"/>
      <c r="D939" s="210"/>
      <c r="E939" s="85"/>
    </row>
    <row r="940" spans="1:5" s="157" customFormat="1" ht="14.25">
      <c r="A940" s="233" t="s">
        <v>919</v>
      </c>
      <c r="B940" s="85">
        <v>147</v>
      </c>
      <c r="C940" s="85">
        <v>266</v>
      </c>
      <c r="D940" s="210">
        <f>C940/B940*100</f>
        <v>180.95238095238096</v>
      </c>
      <c r="E940" s="85"/>
    </row>
    <row r="941" spans="1:5" s="157" customFormat="1" ht="14.25">
      <c r="A941" s="233" t="s">
        <v>920</v>
      </c>
      <c r="B941" s="85"/>
      <c r="C941" s="85"/>
      <c r="D941" s="210"/>
      <c r="E941" s="85"/>
    </row>
    <row r="942" spans="1:5" s="157" customFormat="1" ht="14.25">
      <c r="A942" s="233" t="s">
        <v>921</v>
      </c>
      <c r="B942" s="85"/>
      <c r="C942" s="85"/>
      <c r="D942" s="210"/>
      <c r="E942" s="85"/>
    </row>
    <row r="943" spans="1:5" s="157" customFormat="1" ht="14.25">
      <c r="A943" s="233" t="s">
        <v>922</v>
      </c>
      <c r="B943" s="85"/>
      <c r="C943" s="85"/>
      <c r="D943" s="210"/>
      <c r="E943" s="85"/>
    </row>
    <row r="944" spans="1:5" s="157" customFormat="1" ht="14.25">
      <c r="A944" s="233" t="s">
        <v>923</v>
      </c>
      <c r="B944" s="85"/>
      <c r="C944" s="85"/>
      <c r="D944" s="210"/>
      <c r="E944" s="85"/>
    </row>
    <row r="945" spans="1:5" s="157" customFormat="1" ht="14.25">
      <c r="A945" s="233" t="s">
        <v>924</v>
      </c>
      <c r="B945" s="85"/>
      <c r="C945" s="85"/>
      <c r="D945" s="210"/>
      <c r="E945" s="85"/>
    </row>
    <row r="946" spans="1:5" s="157" customFormat="1" ht="14.25">
      <c r="A946" s="233" t="s">
        <v>925</v>
      </c>
      <c r="B946" s="85"/>
      <c r="C946" s="85"/>
      <c r="D946" s="210"/>
      <c r="E946" s="85"/>
    </row>
    <row r="947" spans="1:5" s="157" customFormat="1" ht="14.25">
      <c r="A947" s="233" t="s">
        <v>926</v>
      </c>
      <c r="B947" s="85"/>
      <c r="C947" s="85"/>
      <c r="D947" s="210"/>
      <c r="E947" s="85"/>
    </row>
    <row r="948" spans="1:5" s="157" customFormat="1" ht="14.25">
      <c r="A948" s="233" t="s">
        <v>927</v>
      </c>
      <c r="B948" s="85"/>
      <c r="C948" s="85"/>
      <c r="D948" s="210"/>
      <c r="E948" s="85"/>
    </row>
    <row r="949" spans="1:5" s="157" customFormat="1" ht="14.25">
      <c r="A949" s="233" t="s">
        <v>928</v>
      </c>
      <c r="B949" s="85"/>
      <c r="C949" s="85"/>
      <c r="D949" s="210"/>
      <c r="E949" s="85"/>
    </row>
    <row r="950" spans="1:5" s="157" customFormat="1" ht="14.25">
      <c r="A950" s="233" t="s">
        <v>929</v>
      </c>
      <c r="B950" s="85"/>
      <c r="C950" s="85"/>
      <c r="D950" s="210"/>
      <c r="E950" s="85"/>
    </row>
    <row r="951" spans="1:5" s="157" customFormat="1" ht="14.25">
      <c r="A951" s="233" t="s">
        <v>930</v>
      </c>
      <c r="B951" s="85"/>
      <c r="C951" s="85"/>
      <c r="D951" s="210"/>
      <c r="E951" s="85"/>
    </row>
    <row r="952" spans="1:5" s="157" customFormat="1" ht="14.25">
      <c r="A952" s="233" t="s">
        <v>931</v>
      </c>
      <c r="B952" s="85"/>
      <c r="C952" s="85"/>
      <c r="D952" s="210"/>
      <c r="E952" s="85"/>
    </row>
    <row r="953" spans="1:5" s="157" customFormat="1" ht="14.25">
      <c r="A953" s="233" t="s">
        <v>932</v>
      </c>
      <c r="B953" s="85">
        <v>2882</v>
      </c>
      <c r="C953" s="85">
        <v>104</v>
      </c>
      <c r="D953" s="210">
        <f>C953/B953*100</f>
        <v>3.608605135322693</v>
      </c>
      <c r="E953" s="85"/>
    </row>
    <row r="954" spans="1:5" s="157" customFormat="1" ht="14.25">
      <c r="A954" s="232" t="s">
        <v>933</v>
      </c>
      <c r="B954" s="205">
        <f>SUM(B955:B963)</f>
        <v>1</v>
      </c>
      <c r="C954" s="205">
        <f>SUM(C955:C963)</f>
        <v>0</v>
      </c>
      <c r="D954" s="207">
        <f>C954/B954*100</f>
        <v>0</v>
      </c>
      <c r="E954" s="205"/>
    </row>
    <row r="955" spans="1:5" s="157" customFormat="1" ht="14.25">
      <c r="A955" s="233" t="s">
        <v>788</v>
      </c>
      <c r="B955" s="85"/>
      <c r="C955" s="85"/>
      <c r="D955" s="210"/>
      <c r="E955" s="85"/>
    </row>
    <row r="956" spans="1:5" s="157" customFormat="1" ht="14.25">
      <c r="A956" s="233" t="s">
        <v>789</v>
      </c>
      <c r="B956" s="85"/>
      <c r="C956" s="85"/>
      <c r="D956" s="210"/>
      <c r="E956" s="85"/>
    </row>
    <row r="957" spans="1:5" s="157" customFormat="1" ht="14.25">
      <c r="A957" s="233" t="s">
        <v>790</v>
      </c>
      <c r="B957" s="85"/>
      <c r="C957" s="85"/>
      <c r="D957" s="210"/>
      <c r="E957" s="85"/>
    </row>
    <row r="958" spans="1:5" s="157" customFormat="1" ht="14.25">
      <c r="A958" s="233" t="s">
        <v>934</v>
      </c>
      <c r="B958" s="85"/>
      <c r="C958" s="85"/>
      <c r="D958" s="210"/>
      <c r="E958" s="85"/>
    </row>
    <row r="959" spans="1:5" s="157" customFormat="1" ht="14.25">
      <c r="A959" s="233" t="s">
        <v>935</v>
      </c>
      <c r="B959" s="85"/>
      <c r="C959" s="85"/>
      <c r="D959" s="210"/>
      <c r="E959" s="85"/>
    </row>
    <row r="960" spans="1:5" s="157" customFormat="1" ht="14.25">
      <c r="A960" s="233" t="s">
        <v>936</v>
      </c>
      <c r="B960" s="85">
        <v>1</v>
      </c>
      <c r="C960" s="85"/>
      <c r="D960" s="210">
        <f>C960/B960*100</f>
        <v>0</v>
      </c>
      <c r="E960" s="85"/>
    </row>
    <row r="961" spans="1:5" s="157" customFormat="1" ht="14.25">
      <c r="A961" s="233" t="s">
        <v>937</v>
      </c>
      <c r="B961" s="85"/>
      <c r="C961" s="85"/>
      <c r="D961" s="210"/>
      <c r="E961" s="85"/>
    </row>
    <row r="962" spans="1:5" s="157" customFormat="1" ht="14.25">
      <c r="A962" s="233" t="s">
        <v>938</v>
      </c>
      <c r="B962" s="85"/>
      <c r="C962" s="85"/>
      <c r="D962" s="210"/>
      <c r="E962" s="85"/>
    </row>
    <row r="963" spans="1:5" s="157" customFormat="1" ht="14.25">
      <c r="A963" s="233" t="s">
        <v>939</v>
      </c>
      <c r="B963" s="85"/>
      <c r="C963" s="85"/>
      <c r="D963" s="210"/>
      <c r="E963" s="85"/>
    </row>
    <row r="964" spans="1:5" s="157" customFormat="1" ht="14.25">
      <c r="A964" s="232" t="s">
        <v>940</v>
      </c>
      <c r="B964" s="205">
        <f>SUM(B965:B973)</f>
        <v>0</v>
      </c>
      <c r="C964" s="205">
        <f>SUM(C965:C973)</f>
        <v>0</v>
      </c>
      <c r="D964" s="207"/>
      <c r="E964" s="205"/>
    </row>
    <row r="965" spans="1:5" s="157" customFormat="1" ht="14.25">
      <c r="A965" s="233" t="s">
        <v>788</v>
      </c>
      <c r="B965" s="85"/>
      <c r="C965" s="85"/>
      <c r="D965" s="210"/>
      <c r="E965" s="85"/>
    </row>
    <row r="966" spans="1:5" s="157" customFormat="1" ht="14.25">
      <c r="A966" s="233" t="s">
        <v>789</v>
      </c>
      <c r="B966" s="85"/>
      <c r="C966" s="85"/>
      <c r="D966" s="210"/>
      <c r="E966" s="85"/>
    </row>
    <row r="967" spans="1:5" s="157" customFormat="1" ht="14.25">
      <c r="A967" s="233" t="s">
        <v>790</v>
      </c>
      <c r="B967" s="85"/>
      <c r="C967" s="85"/>
      <c r="D967" s="210"/>
      <c r="E967" s="85"/>
    </row>
    <row r="968" spans="1:5" s="157" customFormat="1" ht="14.25">
      <c r="A968" s="233" t="s">
        <v>941</v>
      </c>
      <c r="B968" s="85"/>
      <c r="C968" s="85"/>
      <c r="D968" s="210"/>
      <c r="E968" s="85"/>
    </row>
    <row r="969" spans="1:5" s="157" customFormat="1" ht="14.25">
      <c r="A969" s="233" t="s">
        <v>942</v>
      </c>
      <c r="B969" s="85"/>
      <c r="C969" s="85"/>
      <c r="D969" s="210"/>
      <c r="E969" s="85"/>
    </row>
    <row r="970" spans="1:5" s="157" customFormat="1" ht="14.25">
      <c r="A970" s="233" t="s">
        <v>943</v>
      </c>
      <c r="B970" s="85"/>
      <c r="C970" s="85"/>
      <c r="D970" s="210"/>
      <c r="E970" s="85"/>
    </row>
    <row r="971" spans="1:5" s="157" customFormat="1" ht="14.25">
      <c r="A971" s="233" t="s">
        <v>944</v>
      </c>
      <c r="B971" s="85"/>
      <c r="C971" s="85"/>
      <c r="D971" s="210"/>
      <c r="E971" s="85"/>
    </row>
    <row r="972" spans="1:5" s="157" customFormat="1" ht="14.25">
      <c r="A972" s="233" t="s">
        <v>945</v>
      </c>
      <c r="B972" s="85"/>
      <c r="C972" s="85"/>
      <c r="D972" s="210"/>
      <c r="E972" s="85"/>
    </row>
    <row r="973" spans="1:5" s="157" customFormat="1" ht="14.25">
      <c r="A973" s="233" t="s">
        <v>946</v>
      </c>
      <c r="B973" s="85"/>
      <c r="C973" s="85"/>
      <c r="D973" s="210"/>
      <c r="E973" s="85"/>
    </row>
    <row r="974" spans="1:5" s="157" customFormat="1" ht="14.25">
      <c r="A974" s="232" t="s">
        <v>947</v>
      </c>
      <c r="B974" s="205">
        <f>SUM(B975:B978)</f>
        <v>67</v>
      </c>
      <c r="C974" s="205">
        <f>SUM(C975:C978)</f>
        <v>0</v>
      </c>
      <c r="D974" s="207">
        <f aca="true" t="shared" si="64" ref="D974:D977">C974/B974*100</f>
        <v>0</v>
      </c>
      <c r="E974" s="205"/>
    </row>
    <row r="975" spans="1:5" s="157" customFormat="1" ht="14.25">
      <c r="A975" s="233" t="s">
        <v>948</v>
      </c>
      <c r="B975" s="85"/>
      <c r="C975" s="85"/>
      <c r="D975" s="210"/>
      <c r="E975" s="85"/>
    </row>
    <row r="976" spans="1:5" s="157" customFormat="1" ht="14.25">
      <c r="A976" s="233" t="s">
        <v>949</v>
      </c>
      <c r="B976" s="85">
        <v>39</v>
      </c>
      <c r="C976" s="85"/>
      <c r="D976" s="210">
        <f t="shared" si="64"/>
        <v>0</v>
      </c>
      <c r="E976" s="85"/>
    </row>
    <row r="977" spans="1:5" s="157" customFormat="1" ht="14.25">
      <c r="A977" s="233" t="s">
        <v>950</v>
      </c>
      <c r="B977" s="85">
        <v>28</v>
      </c>
      <c r="C977" s="85"/>
      <c r="D977" s="210">
        <f t="shared" si="64"/>
        <v>0</v>
      </c>
      <c r="E977" s="85"/>
    </row>
    <row r="978" spans="1:5" s="157" customFormat="1" ht="14.25">
      <c r="A978" s="233" t="s">
        <v>951</v>
      </c>
      <c r="B978" s="85"/>
      <c r="C978" s="85"/>
      <c r="D978" s="210"/>
      <c r="E978" s="85"/>
    </row>
    <row r="979" spans="1:5" s="157" customFormat="1" ht="14.25">
      <c r="A979" s="232" t="s">
        <v>952</v>
      </c>
      <c r="B979" s="205">
        <f>SUM(B980:B985)</f>
        <v>0</v>
      </c>
      <c r="C979" s="205">
        <f>SUM(C980:C985)</f>
        <v>0</v>
      </c>
      <c r="D979" s="207"/>
      <c r="E979" s="205"/>
    </row>
    <row r="980" spans="1:5" s="157" customFormat="1" ht="14.25">
      <c r="A980" s="233" t="s">
        <v>788</v>
      </c>
      <c r="B980" s="85"/>
      <c r="C980" s="85"/>
      <c r="D980" s="210"/>
      <c r="E980" s="85"/>
    </row>
    <row r="981" spans="1:5" s="157" customFormat="1" ht="14.25">
      <c r="A981" s="233" t="s">
        <v>789</v>
      </c>
      <c r="B981" s="85"/>
      <c r="C981" s="85"/>
      <c r="D981" s="210"/>
      <c r="E981" s="85"/>
    </row>
    <row r="982" spans="1:5" s="157" customFormat="1" ht="14.25">
      <c r="A982" s="233" t="s">
        <v>790</v>
      </c>
      <c r="B982" s="85"/>
      <c r="C982" s="85"/>
      <c r="D982" s="210"/>
      <c r="E982" s="85"/>
    </row>
    <row r="983" spans="1:5" s="157" customFormat="1" ht="14.25">
      <c r="A983" s="233" t="s">
        <v>938</v>
      </c>
      <c r="B983" s="85"/>
      <c r="C983" s="85"/>
      <c r="D983" s="210"/>
      <c r="E983" s="85"/>
    </row>
    <row r="984" spans="1:5" s="157" customFormat="1" ht="14.25">
      <c r="A984" s="233" t="s">
        <v>953</v>
      </c>
      <c r="B984" s="85"/>
      <c r="C984" s="85"/>
      <c r="D984" s="210"/>
      <c r="E984" s="85"/>
    </row>
    <row r="985" spans="1:5" s="157" customFormat="1" ht="14.25">
      <c r="A985" s="233" t="s">
        <v>954</v>
      </c>
      <c r="B985" s="85"/>
      <c r="C985" s="85"/>
      <c r="D985" s="210"/>
      <c r="E985" s="85"/>
    </row>
    <row r="986" spans="1:5" s="157" customFormat="1" ht="14.25">
      <c r="A986" s="232" t="s">
        <v>955</v>
      </c>
      <c r="B986" s="205">
        <f>SUM(B987:B990)</f>
        <v>3862</v>
      </c>
      <c r="C986" s="205">
        <f>SUM(C987:C990)</f>
        <v>65</v>
      </c>
      <c r="D986" s="207">
        <f>C986/B986*100</f>
        <v>1.6830657690315898</v>
      </c>
      <c r="E986" s="205"/>
    </row>
    <row r="987" spans="1:5" s="157" customFormat="1" ht="14.25">
      <c r="A987" s="233" t="s">
        <v>956</v>
      </c>
      <c r="B987" s="85"/>
      <c r="C987" s="85"/>
      <c r="D987" s="210"/>
      <c r="E987" s="85"/>
    </row>
    <row r="988" spans="1:5" s="157" customFormat="1" ht="14.25">
      <c r="A988" s="233" t="s">
        <v>957</v>
      </c>
      <c r="B988" s="85">
        <v>3862</v>
      </c>
      <c r="C988" s="85">
        <v>65</v>
      </c>
      <c r="D988" s="210">
        <f>C988/B988*100</f>
        <v>1.6830657690315898</v>
      </c>
      <c r="E988" s="85"/>
    </row>
    <row r="989" spans="1:5" s="157" customFormat="1" ht="14.25">
      <c r="A989" s="233" t="s">
        <v>958</v>
      </c>
      <c r="B989" s="85"/>
      <c r="C989" s="85"/>
      <c r="D989" s="210"/>
      <c r="E989" s="85"/>
    </row>
    <row r="990" spans="1:5" s="157" customFormat="1" ht="14.25">
      <c r="A990" s="233" t="s">
        <v>959</v>
      </c>
      <c r="B990" s="85"/>
      <c r="C990" s="85"/>
      <c r="D990" s="210"/>
      <c r="E990" s="85"/>
    </row>
    <row r="991" spans="1:5" s="157" customFormat="1" ht="14.25">
      <c r="A991" s="232" t="s">
        <v>960</v>
      </c>
      <c r="B991" s="205">
        <f>SUM(B992:B993)</f>
        <v>0</v>
      </c>
      <c r="C991" s="205">
        <f>SUM(C992:C993)</f>
        <v>0</v>
      </c>
      <c r="D991" s="207"/>
      <c r="E991" s="205"/>
    </row>
    <row r="992" spans="1:5" s="157" customFormat="1" ht="14.25">
      <c r="A992" s="233" t="s">
        <v>961</v>
      </c>
      <c r="B992" s="85"/>
      <c r="C992" s="85"/>
      <c r="D992" s="210"/>
      <c r="E992" s="85"/>
    </row>
    <row r="993" spans="1:5" s="157" customFormat="1" ht="14.25">
      <c r="A993" s="233" t="s">
        <v>962</v>
      </c>
      <c r="B993" s="85"/>
      <c r="C993" s="85"/>
      <c r="D993" s="210"/>
      <c r="E993" s="85"/>
    </row>
    <row r="994" spans="1:5" s="157" customFormat="1" ht="14.25">
      <c r="A994" s="232" t="s">
        <v>195</v>
      </c>
      <c r="B994" s="205">
        <v>213</v>
      </c>
      <c r="C994" s="205">
        <f>C1005+C1021+C1026+C1040+C1047+C1054</f>
        <v>573</v>
      </c>
      <c r="D994" s="207">
        <f>C994/B994*100</f>
        <v>269.01408450704224</v>
      </c>
      <c r="E994" s="205"/>
    </row>
    <row r="995" spans="1:5" s="157" customFormat="1" ht="14.25">
      <c r="A995" s="232" t="s">
        <v>963</v>
      </c>
      <c r="B995" s="205">
        <f>SUM(B996:B1004)</f>
        <v>0</v>
      </c>
      <c r="C995" s="205"/>
      <c r="D995" s="207"/>
      <c r="E995" s="205"/>
    </row>
    <row r="996" spans="1:5" s="157" customFormat="1" ht="14.25">
      <c r="A996" s="233" t="s">
        <v>788</v>
      </c>
      <c r="B996" s="85"/>
      <c r="C996" s="85"/>
      <c r="D996" s="210"/>
      <c r="E996" s="85"/>
    </row>
    <row r="997" spans="1:5" s="157" customFormat="1" ht="14.25">
      <c r="A997" s="233" t="s">
        <v>789</v>
      </c>
      <c r="B997" s="85"/>
      <c r="C997" s="85"/>
      <c r="D997" s="210"/>
      <c r="E997" s="85"/>
    </row>
    <row r="998" spans="1:5" s="157" customFormat="1" ht="14.25">
      <c r="A998" s="233" t="s">
        <v>790</v>
      </c>
      <c r="B998" s="85"/>
      <c r="C998" s="85"/>
      <c r="D998" s="210"/>
      <c r="E998" s="85"/>
    </row>
    <row r="999" spans="1:5" s="157" customFormat="1" ht="14.25">
      <c r="A999" s="233" t="s">
        <v>964</v>
      </c>
      <c r="B999" s="85"/>
      <c r="C999" s="85"/>
      <c r="D999" s="210"/>
      <c r="E999" s="85"/>
    </row>
    <row r="1000" spans="1:5" s="157" customFormat="1" ht="14.25">
      <c r="A1000" s="233" t="s">
        <v>965</v>
      </c>
      <c r="B1000" s="85"/>
      <c r="C1000" s="85"/>
      <c r="D1000" s="210"/>
      <c r="E1000" s="85"/>
    </row>
    <row r="1001" spans="1:5" s="157" customFormat="1" ht="14.25">
      <c r="A1001" s="233" t="s">
        <v>966</v>
      </c>
      <c r="B1001" s="85"/>
      <c r="C1001" s="85"/>
      <c r="D1001" s="210"/>
      <c r="E1001" s="85"/>
    </row>
    <row r="1002" spans="1:5" s="157" customFormat="1" ht="14.25">
      <c r="A1002" s="233" t="s">
        <v>967</v>
      </c>
      <c r="B1002" s="85"/>
      <c r="C1002" s="85"/>
      <c r="D1002" s="210"/>
      <c r="E1002" s="85"/>
    </row>
    <row r="1003" spans="1:5" s="157" customFormat="1" ht="14.25">
      <c r="A1003" s="233" t="s">
        <v>968</v>
      </c>
      <c r="B1003" s="85"/>
      <c r="C1003" s="85"/>
      <c r="D1003" s="210"/>
      <c r="E1003" s="85"/>
    </row>
    <row r="1004" spans="1:5" s="157" customFormat="1" ht="14.25">
      <c r="A1004" s="233" t="s">
        <v>969</v>
      </c>
      <c r="B1004" s="85"/>
      <c r="C1004" s="85"/>
      <c r="D1004" s="210"/>
      <c r="E1004" s="85"/>
    </row>
    <row r="1005" spans="1:5" s="157" customFormat="1" ht="14.25">
      <c r="A1005" s="232" t="s">
        <v>970</v>
      </c>
      <c r="B1005" s="205">
        <f>SUM(B1006:B1020)</f>
        <v>35</v>
      </c>
      <c r="C1005" s="205">
        <f>SUM(C1006:C1020)</f>
        <v>44</v>
      </c>
      <c r="D1005" s="207">
        <f>C1005/B1005*100</f>
        <v>125.71428571428571</v>
      </c>
      <c r="E1005" s="205"/>
    </row>
    <row r="1006" spans="1:5" s="157" customFormat="1" ht="14.25">
      <c r="A1006" s="233" t="s">
        <v>788</v>
      </c>
      <c r="B1006" s="85">
        <v>35</v>
      </c>
      <c r="C1006" s="85"/>
      <c r="D1006" s="210">
        <f>C1006/B1006*100</f>
        <v>0</v>
      </c>
      <c r="E1006" s="85"/>
    </row>
    <row r="1007" spans="1:5" s="157" customFormat="1" ht="14.25">
      <c r="A1007" s="233" t="s">
        <v>789</v>
      </c>
      <c r="B1007" s="85"/>
      <c r="C1007" s="85"/>
      <c r="D1007" s="210"/>
      <c r="E1007" s="85"/>
    </row>
    <row r="1008" spans="1:5" s="157" customFormat="1" ht="14.25">
      <c r="A1008" s="233" t="s">
        <v>790</v>
      </c>
      <c r="B1008" s="85"/>
      <c r="C1008" s="85"/>
      <c r="D1008" s="210"/>
      <c r="E1008" s="85"/>
    </row>
    <row r="1009" spans="1:5" s="157" customFormat="1" ht="14.25">
      <c r="A1009" s="233" t="s">
        <v>971</v>
      </c>
      <c r="B1009" s="85"/>
      <c r="C1009" s="85"/>
      <c r="D1009" s="210"/>
      <c r="E1009" s="85"/>
    </row>
    <row r="1010" spans="1:5" s="157" customFormat="1" ht="14.25">
      <c r="A1010" s="233" t="s">
        <v>972</v>
      </c>
      <c r="B1010" s="85"/>
      <c r="C1010" s="85"/>
      <c r="D1010" s="210"/>
      <c r="E1010" s="85"/>
    </row>
    <row r="1011" spans="1:5" s="157" customFormat="1" ht="14.25">
      <c r="A1011" s="233" t="s">
        <v>973</v>
      </c>
      <c r="B1011" s="85"/>
      <c r="C1011" s="85"/>
      <c r="D1011" s="210"/>
      <c r="E1011" s="85"/>
    </row>
    <row r="1012" spans="1:5" s="157" customFormat="1" ht="14.25">
      <c r="A1012" s="233" t="s">
        <v>974</v>
      </c>
      <c r="B1012" s="85"/>
      <c r="C1012" s="85"/>
      <c r="D1012" s="210"/>
      <c r="E1012" s="85"/>
    </row>
    <row r="1013" spans="1:5" s="157" customFormat="1" ht="14.25">
      <c r="A1013" s="233" t="s">
        <v>975</v>
      </c>
      <c r="B1013" s="85"/>
      <c r="C1013" s="85"/>
      <c r="D1013" s="210"/>
      <c r="E1013" s="85"/>
    </row>
    <row r="1014" spans="1:5" s="157" customFormat="1" ht="14.25">
      <c r="A1014" s="233" t="s">
        <v>976</v>
      </c>
      <c r="B1014" s="85"/>
      <c r="C1014" s="85"/>
      <c r="D1014" s="210"/>
      <c r="E1014" s="85"/>
    </row>
    <row r="1015" spans="1:5" s="157" customFormat="1" ht="14.25">
      <c r="A1015" s="233" t="s">
        <v>977</v>
      </c>
      <c r="B1015" s="85"/>
      <c r="C1015" s="85"/>
      <c r="D1015" s="210"/>
      <c r="E1015" s="85"/>
    </row>
    <row r="1016" spans="1:5" s="157" customFormat="1" ht="14.25">
      <c r="A1016" s="233" t="s">
        <v>978</v>
      </c>
      <c r="B1016" s="85"/>
      <c r="C1016" s="85"/>
      <c r="D1016" s="210"/>
      <c r="E1016" s="85"/>
    </row>
    <row r="1017" spans="1:5" s="157" customFormat="1" ht="14.25">
      <c r="A1017" s="233" t="s">
        <v>979</v>
      </c>
      <c r="B1017" s="85"/>
      <c r="C1017" s="85"/>
      <c r="D1017" s="210"/>
      <c r="E1017" s="85"/>
    </row>
    <row r="1018" spans="1:5" s="157" customFormat="1" ht="14.25">
      <c r="A1018" s="233" t="s">
        <v>980</v>
      </c>
      <c r="B1018" s="85"/>
      <c r="C1018" s="85"/>
      <c r="D1018" s="210"/>
      <c r="E1018" s="85"/>
    </row>
    <row r="1019" spans="1:5" s="157" customFormat="1" ht="14.25">
      <c r="A1019" s="233" t="s">
        <v>981</v>
      </c>
      <c r="B1019" s="85"/>
      <c r="C1019" s="85"/>
      <c r="D1019" s="210"/>
      <c r="E1019" s="85"/>
    </row>
    <row r="1020" spans="1:5" s="157" customFormat="1" ht="14.25">
      <c r="A1020" s="233" t="s">
        <v>982</v>
      </c>
      <c r="B1020" s="85"/>
      <c r="C1020" s="85">
        <v>44</v>
      </c>
      <c r="D1020" s="210"/>
      <c r="E1020" s="85"/>
    </row>
    <row r="1021" spans="1:5" s="157" customFormat="1" ht="14.25">
      <c r="A1021" s="232" t="s">
        <v>983</v>
      </c>
      <c r="B1021" s="205">
        <f>SUM(B1022:B1025)</f>
        <v>0</v>
      </c>
      <c r="C1021" s="205">
        <f>SUM(C1022:C1025)</f>
        <v>0</v>
      </c>
      <c r="D1021" s="207"/>
      <c r="E1021" s="205"/>
    </row>
    <row r="1022" spans="1:5" s="157" customFormat="1" ht="14.25">
      <c r="A1022" s="233" t="s">
        <v>788</v>
      </c>
      <c r="B1022" s="85"/>
      <c r="C1022" s="85"/>
      <c r="D1022" s="210"/>
      <c r="E1022" s="85"/>
    </row>
    <row r="1023" spans="1:5" s="157" customFormat="1" ht="14.25">
      <c r="A1023" s="233" t="s">
        <v>789</v>
      </c>
      <c r="B1023" s="85"/>
      <c r="C1023" s="85"/>
      <c r="D1023" s="210"/>
      <c r="E1023" s="85"/>
    </row>
    <row r="1024" spans="1:5" s="157" customFormat="1" ht="14.25">
      <c r="A1024" s="233" t="s">
        <v>790</v>
      </c>
      <c r="B1024" s="85"/>
      <c r="C1024" s="85"/>
      <c r="D1024" s="210"/>
      <c r="E1024" s="85"/>
    </row>
    <row r="1025" spans="1:5" s="157" customFormat="1" ht="14.25">
      <c r="A1025" s="233" t="s">
        <v>984</v>
      </c>
      <c r="B1025" s="85"/>
      <c r="C1025" s="85"/>
      <c r="D1025" s="210"/>
      <c r="E1025" s="85"/>
    </row>
    <row r="1026" spans="1:5" s="157" customFormat="1" ht="14.25">
      <c r="A1026" s="232" t="s">
        <v>985</v>
      </c>
      <c r="B1026" s="205">
        <f>SUM(B1027:B1039)</f>
        <v>25</v>
      </c>
      <c r="C1026" s="205">
        <f>SUM(C1027:C1039)</f>
        <v>186</v>
      </c>
      <c r="D1026" s="207">
        <f>C1026/B1026*100</f>
        <v>744</v>
      </c>
      <c r="E1026" s="205"/>
    </row>
    <row r="1027" spans="1:5" s="157" customFormat="1" ht="14.25">
      <c r="A1027" s="233" t="s">
        <v>788</v>
      </c>
      <c r="B1027" s="85">
        <v>10</v>
      </c>
      <c r="C1027" s="85">
        <v>183</v>
      </c>
      <c r="D1027" s="210">
        <f>C1027/B1027*100</f>
        <v>1830</v>
      </c>
      <c r="E1027" s="85"/>
    </row>
    <row r="1028" spans="1:5" s="157" customFormat="1" ht="14.25">
      <c r="A1028" s="233" t="s">
        <v>789</v>
      </c>
      <c r="B1028" s="85"/>
      <c r="C1028" s="85"/>
      <c r="D1028" s="210"/>
      <c r="E1028" s="85"/>
    </row>
    <row r="1029" spans="1:5" s="157" customFormat="1" ht="14.25">
      <c r="A1029" s="233" t="s">
        <v>790</v>
      </c>
      <c r="B1029" s="85"/>
      <c r="C1029" s="85"/>
      <c r="D1029" s="210"/>
      <c r="E1029" s="85"/>
    </row>
    <row r="1030" spans="1:5" s="157" customFormat="1" ht="14.25">
      <c r="A1030" s="233" t="s">
        <v>986</v>
      </c>
      <c r="B1030" s="85"/>
      <c r="C1030" s="85"/>
      <c r="D1030" s="210"/>
      <c r="E1030" s="85"/>
    </row>
    <row r="1031" spans="1:5" s="157" customFormat="1" ht="14.25">
      <c r="A1031" s="233" t="s">
        <v>987</v>
      </c>
      <c r="B1031" s="85"/>
      <c r="C1031" s="85"/>
      <c r="D1031" s="210"/>
      <c r="E1031" s="85"/>
    </row>
    <row r="1032" spans="1:5" s="157" customFormat="1" ht="14.25">
      <c r="A1032" s="233" t="s">
        <v>988</v>
      </c>
      <c r="B1032" s="85"/>
      <c r="C1032" s="85"/>
      <c r="D1032" s="210"/>
      <c r="E1032" s="85"/>
    </row>
    <row r="1033" spans="1:5" s="157" customFormat="1" ht="14.25">
      <c r="A1033" s="233" t="s">
        <v>989</v>
      </c>
      <c r="B1033" s="85"/>
      <c r="C1033" s="85"/>
      <c r="D1033" s="210"/>
      <c r="E1033" s="85"/>
    </row>
    <row r="1034" spans="1:5" s="157" customFormat="1" ht="14.25">
      <c r="A1034" s="233" t="s">
        <v>990</v>
      </c>
      <c r="B1034" s="85"/>
      <c r="C1034" s="85"/>
      <c r="D1034" s="210"/>
      <c r="E1034" s="85"/>
    </row>
    <row r="1035" spans="1:5" s="157" customFormat="1" ht="14.25">
      <c r="A1035" s="233" t="s">
        <v>991</v>
      </c>
      <c r="B1035" s="85"/>
      <c r="C1035" s="85"/>
      <c r="D1035" s="210"/>
      <c r="E1035" s="85"/>
    </row>
    <row r="1036" spans="1:5" s="157" customFormat="1" ht="14.25">
      <c r="A1036" s="233" t="s">
        <v>992</v>
      </c>
      <c r="B1036" s="85"/>
      <c r="C1036" s="85"/>
      <c r="D1036" s="210"/>
      <c r="E1036" s="85"/>
    </row>
    <row r="1037" spans="1:5" s="157" customFormat="1" ht="14.25">
      <c r="A1037" s="233" t="s">
        <v>938</v>
      </c>
      <c r="B1037" s="85"/>
      <c r="C1037" s="85"/>
      <c r="D1037" s="210"/>
      <c r="E1037" s="85"/>
    </row>
    <row r="1038" spans="1:5" s="157" customFormat="1" ht="14.25">
      <c r="A1038" s="233" t="s">
        <v>993</v>
      </c>
      <c r="B1038" s="85"/>
      <c r="C1038" s="85"/>
      <c r="D1038" s="210"/>
      <c r="E1038" s="85"/>
    </row>
    <row r="1039" spans="1:5" s="157" customFormat="1" ht="14.25">
      <c r="A1039" s="233" t="s">
        <v>994</v>
      </c>
      <c r="B1039" s="85">
        <v>15</v>
      </c>
      <c r="C1039" s="85">
        <v>3</v>
      </c>
      <c r="D1039" s="210"/>
      <c r="E1039" s="85"/>
    </row>
    <row r="1040" spans="1:5" s="157" customFormat="1" ht="14.25">
      <c r="A1040" s="232" t="s">
        <v>995</v>
      </c>
      <c r="B1040" s="205">
        <f>SUM(B1041:B1046)</f>
        <v>34</v>
      </c>
      <c r="C1040" s="205">
        <f>SUM(C1041:C1046)</f>
        <v>38</v>
      </c>
      <c r="D1040" s="207">
        <f>C1040/B1040*100</f>
        <v>111.76470588235294</v>
      </c>
      <c r="E1040" s="205"/>
    </row>
    <row r="1041" spans="1:5" s="157" customFormat="1" ht="14.25">
      <c r="A1041" s="233" t="s">
        <v>788</v>
      </c>
      <c r="B1041" s="85"/>
      <c r="C1041" s="85"/>
      <c r="D1041" s="210"/>
      <c r="E1041" s="85"/>
    </row>
    <row r="1042" spans="1:5" s="157" customFormat="1" ht="14.25">
      <c r="A1042" s="233" t="s">
        <v>789</v>
      </c>
      <c r="B1042" s="85"/>
      <c r="C1042" s="85"/>
      <c r="D1042" s="210"/>
      <c r="E1042" s="85"/>
    </row>
    <row r="1043" spans="1:5" s="157" customFormat="1" ht="14.25">
      <c r="A1043" s="233" t="s">
        <v>790</v>
      </c>
      <c r="B1043" s="85"/>
      <c r="C1043" s="85"/>
      <c r="D1043" s="210"/>
      <c r="E1043" s="85"/>
    </row>
    <row r="1044" spans="1:5" s="157" customFormat="1" ht="14.25">
      <c r="A1044" s="233" t="s">
        <v>996</v>
      </c>
      <c r="B1044" s="85"/>
      <c r="C1044" s="85"/>
      <c r="D1044" s="210"/>
      <c r="E1044" s="85"/>
    </row>
    <row r="1045" spans="1:5" s="157" customFormat="1" ht="14.25">
      <c r="A1045" s="231" t="s">
        <v>997</v>
      </c>
      <c r="B1045" s="85"/>
      <c r="C1045" s="85"/>
      <c r="D1045" s="210"/>
      <c r="E1045" s="85"/>
    </row>
    <row r="1046" spans="1:5" s="157" customFormat="1" ht="14.25">
      <c r="A1046" s="233" t="s">
        <v>998</v>
      </c>
      <c r="B1046" s="85">
        <v>34</v>
      </c>
      <c r="C1046" s="85">
        <v>38</v>
      </c>
      <c r="D1046" s="210">
        <f aca="true" t="shared" si="65" ref="D1046:D1048">C1046/B1046*100</f>
        <v>111.76470588235294</v>
      </c>
      <c r="E1046" s="85"/>
    </row>
    <row r="1047" spans="1:5" s="157" customFormat="1" ht="14.25">
      <c r="A1047" s="232" t="s">
        <v>999</v>
      </c>
      <c r="B1047" s="205">
        <f>SUM(B1048:B1053)</f>
        <v>119</v>
      </c>
      <c r="C1047" s="205">
        <f>SUM(C1048:C1053)</f>
        <v>305</v>
      </c>
      <c r="D1047" s="207">
        <f t="shared" si="65"/>
        <v>256.3025210084034</v>
      </c>
      <c r="E1047" s="205"/>
    </row>
    <row r="1048" spans="1:5" s="157" customFormat="1" ht="14.25">
      <c r="A1048" s="233" t="s">
        <v>788</v>
      </c>
      <c r="B1048" s="85">
        <v>95</v>
      </c>
      <c r="C1048" s="85"/>
      <c r="D1048" s="210">
        <f t="shared" si="65"/>
        <v>0</v>
      </c>
      <c r="E1048" s="85"/>
    </row>
    <row r="1049" spans="1:5" s="157" customFormat="1" ht="14.25">
      <c r="A1049" s="233" t="s">
        <v>789</v>
      </c>
      <c r="B1049" s="85"/>
      <c r="C1049" s="85"/>
      <c r="D1049" s="210"/>
      <c r="E1049" s="85"/>
    </row>
    <row r="1050" spans="1:5" s="157" customFormat="1" ht="14.25">
      <c r="A1050" s="233" t="s">
        <v>790</v>
      </c>
      <c r="B1050" s="85"/>
      <c r="C1050" s="85"/>
      <c r="D1050" s="210"/>
      <c r="E1050" s="85"/>
    </row>
    <row r="1051" spans="1:5" s="157" customFormat="1" ht="14.25">
      <c r="A1051" s="233" t="s">
        <v>1000</v>
      </c>
      <c r="B1051" s="85"/>
      <c r="C1051" s="85"/>
      <c r="D1051" s="210"/>
      <c r="E1051" s="85"/>
    </row>
    <row r="1052" spans="1:5" s="157" customFormat="1" ht="14.25">
      <c r="A1052" s="233" t="s">
        <v>1001</v>
      </c>
      <c r="B1052" s="85">
        <v>24</v>
      </c>
      <c r="C1052" s="85">
        <v>209</v>
      </c>
      <c r="D1052" s="210">
        <f>C1052/B1052*100</f>
        <v>870.8333333333334</v>
      </c>
      <c r="E1052" s="85"/>
    </row>
    <row r="1053" spans="1:5" s="157" customFormat="1" ht="14.25">
      <c r="A1053" s="233" t="s">
        <v>1002</v>
      </c>
      <c r="B1053" s="85"/>
      <c r="C1053" s="85">
        <v>96</v>
      </c>
      <c r="D1053" s="210"/>
      <c r="E1053" s="85"/>
    </row>
    <row r="1054" spans="1:5" s="157" customFormat="1" ht="14.25">
      <c r="A1054" s="232" t="s">
        <v>1003</v>
      </c>
      <c r="B1054" s="205">
        <f>SUM(B1055:B1059)</f>
        <v>0</v>
      </c>
      <c r="C1054" s="205">
        <f>SUM(C1055:C1059)</f>
        <v>0</v>
      </c>
      <c r="D1054" s="207"/>
      <c r="E1054" s="205"/>
    </row>
    <row r="1055" spans="1:5" s="157" customFormat="1" ht="14.25">
      <c r="A1055" s="233" t="s">
        <v>1004</v>
      </c>
      <c r="B1055" s="85"/>
      <c r="C1055" s="85"/>
      <c r="D1055" s="210"/>
      <c r="E1055" s="85"/>
    </row>
    <row r="1056" spans="1:5" s="157" customFormat="1" ht="14.25">
      <c r="A1056" s="233" t="s">
        <v>1005</v>
      </c>
      <c r="B1056" s="85"/>
      <c r="C1056" s="85"/>
      <c r="D1056" s="210"/>
      <c r="E1056" s="85"/>
    </row>
    <row r="1057" spans="1:5" s="157" customFormat="1" ht="14.25">
      <c r="A1057" s="233" t="s">
        <v>1006</v>
      </c>
      <c r="B1057" s="85"/>
      <c r="C1057" s="85"/>
      <c r="D1057" s="210"/>
      <c r="E1057" s="85"/>
    </row>
    <row r="1058" spans="1:5" s="157" customFormat="1" ht="14.25">
      <c r="A1058" s="233" t="s">
        <v>1007</v>
      </c>
      <c r="B1058" s="85"/>
      <c r="C1058" s="85"/>
      <c r="D1058" s="210"/>
      <c r="E1058" s="85"/>
    </row>
    <row r="1059" spans="1:5" s="157" customFormat="1" ht="14.25">
      <c r="A1059" s="233" t="s">
        <v>1008</v>
      </c>
      <c r="B1059" s="85"/>
      <c r="C1059" s="85"/>
      <c r="D1059" s="210"/>
      <c r="E1059" s="85"/>
    </row>
    <row r="1060" spans="1:5" s="157" customFormat="1" ht="14.25">
      <c r="A1060" s="232" t="s">
        <v>196</v>
      </c>
      <c r="B1060" s="205">
        <f>B1061+B1071+B1077</f>
        <v>275</v>
      </c>
      <c r="C1060" s="205">
        <f>C1061+C1071+C1077</f>
        <v>112</v>
      </c>
      <c r="D1060" s="207">
        <f>C1060/B1060*100</f>
        <v>40.72727272727273</v>
      </c>
      <c r="E1060" s="205"/>
    </row>
    <row r="1061" spans="1:5" s="157" customFormat="1" ht="14.25">
      <c r="A1061" s="232" t="s">
        <v>1009</v>
      </c>
      <c r="B1061" s="205">
        <f>SUM(B1062:B1070)</f>
        <v>275</v>
      </c>
      <c r="C1061" s="205">
        <f>SUM(C1062:C1070)</f>
        <v>112</v>
      </c>
      <c r="D1061" s="207">
        <f>C1061/B1061*100</f>
        <v>40.72727272727273</v>
      </c>
      <c r="E1061" s="205"/>
    </row>
    <row r="1062" spans="1:5" s="157" customFormat="1" ht="14.25">
      <c r="A1062" s="233" t="s">
        <v>788</v>
      </c>
      <c r="B1062" s="85"/>
      <c r="C1062" s="85"/>
      <c r="D1062" s="210"/>
      <c r="E1062" s="85"/>
    </row>
    <row r="1063" spans="1:5" s="157" customFormat="1" ht="14.25">
      <c r="A1063" s="233" t="s">
        <v>789</v>
      </c>
      <c r="B1063" s="85"/>
      <c r="C1063" s="85"/>
      <c r="D1063" s="210"/>
      <c r="E1063" s="85"/>
    </row>
    <row r="1064" spans="1:5" s="157" customFormat="1" ht="14.25">
      <c r="A1064" s="233" t="s">
        <v>790</v>
      </c>
      <c r="B1064" s="85"/>
      <c r="C1064" s="85"/>
      <c r="D1064" s="210"/>
      <c r="E1064" s="85"/>
    </row>
    <row r="1065" spans="1:5" s="157" customFormat="1" ht="14.25">
      <c r="A1065" s="233" t="s">
        <v>1010</v>
      </c>
      <c r="B1065" s="85"/>
      <c r="C1065" s="85"/>
      <c r="D1065" s="210"/>
      <c r="E1065" s="85"/>
    </row>
    <row r="1066" spans="1:5" s="157" customFormat="1" ht="14.25">
      <c r="A1066" s="233" t="s">
        <v>1011</v>
      </c>
      <c r="B1066" s="85"/>
      <c r="C1066" s="85"/>
      <c r="D1066" s="210"/>
      <c r="E1066" s="85"/>
    </row>
    <row r="1067" spans="1:5" s="157" customFormat="1" ht="14.25">
      <c r="A1067" s="233" t="s">
        <v>1012</v>
      </c>
      <c r="B1067" s="85"/>
      <c r="C1067" s="85"/>
      <c r="D1067" s="210"/>
      <c r="E1067" s="85"/>
    </row>
    <row r="1068" spans="1:5" s="157" customFormat="1" ht="14.25">
      <c r="A1068" s="233" t="s">
        <v>1013</v>
      </c>
      <c r="B1068" s="85"/>
      <c r="C1068" s="85"/>
      <c r="D1068" s="210"/>
      <c r="E1068" s="85"/>
    </row>
    <row r="1069" spans="1:5" s="157" customFormat="1" ht="14.25">
      <c r="A1069" s="233" t="s">
        <v>806</v>
      </c>
      <c r="B1069" s="85">
        <v>110</v>
      </c>
      <c r="C1069" s="85">
        <v>112</v>
      </c>
      <c r="D1069" s="210">
        <f>C1069/B1069*100</f>
        <v>101.81818181818181</v>
      </c>
      <c r="E1069" s="85"/>
    </row>
    <row r="1070" spans="1:5" s="157" customFormat="1" ht="14.25">
      <c r="A1070" s="233" t="s">
        <v>1014</v>
      </c>
      <c r="B1070" s="85">
        <v>165</v>
      </c>
      <c r="C1070" s="85"/>
      <c r="D1070" s="210">
        <f>C1070/B1070*100</f>
        <v>0</v>
      </c>
      <c r="E1070" s="85"/>
    </row>
    <row r="1071" spans="1:5" s="157" customFormat="1" ht="14.25">
      <c r="A1071" s="232" t="s">
        <v>1015</v>
      </c>
      <c r="B1071" s="205">
        <f>SUM(B1072:B1076)</f>
        <v>0</v>
      </c>
      <c r="C1071" s="205">
        <f>SUM(C1072:C1076)</f>
        <v>0</v>
      </c>
      <c r="D1071" s="207"/>
      <c r="E1071" s="205"/>
    </row>
    <row r="1072" spans="1:5" s="157" customFormat="1" ht="14.25">
      <c r="A1072" s="233" t="s">
        <v>788</v>
      </c>
      <c r="B1072" s="85"/>
      <c r="C1072" s="85"/>
      <c r="D1072" s="210"/>
      <c r="E1072" s="85"/>
    </row>
    <row r="1073" spans="1:5" s="157" customFormat="1" ht="14.25">
      <c r="A1073" s="233" t="s">
        <v>789</v>
      </c>
      <c r="B1073" s="85"/>
      <c r="C1073" s="85"/>
      <c r="D1073" s="210"/>
      <c r="E1073" s="85"/>
    </row>
    <row r="1074" spans="1:5" s="157" customFormat="1" ht="14.25">
      <c r="A1074" s="233" t="s">
        <v>790</v>
      </c>
      <c r="B1074" s="85"/>
      <c r="C1074" s="85"/>
      <c r="D1074" s="210"/>
      <c r="E1074" s="85"/>
    </row>
    <row r="1075" spans="1:5" s="157" customFormat="1" ht="14.25">
      <c r="A1075" s="233" t="s">
        <v>1016</v>
      </c>
      <c r="B1075" s="85"/>
      <c r="C1075" s="85"/>
      <c r="D1075" s="210"/>
      <c r="E1075" s="85"/>
    </row>
    <row r="1076" spans="1:5" s="157" customFormat="1" ht="14.25">
      <c r="A1076" s="233" t="s">
        <v>1017</v>
      </c>
      <c r="B1076" s="85"/>
      <c r="C1076" s="85"/>
      <c r="D1076" s="210"/>
      <c r="E1076" s="85"/>
    </row>
    <row r="1077" spans="1:5" s="157" customFormat="1" ht="14.25">
      <c r="A1077" s="232" t="s">
        <v>1018</v>
      </c>
      <c r="B1077" s="205">
        <f>SUM(B1078:B1079)</f>
        <v>0</v>
      </c>
      <c r="C1077" s="205">
        <f>SUM(C1078:C1079)</f>
        <v>0</v>
      </c>
      <c r="D1077" s="207"/>
      <c r="E1077" s="205"/>
    </row>
    <row r="1078" spans="1:5" s="157" customFormat="1" ht="14.25">
      <c r="A1078" s="233" t="s">
        <v>1019</v>
      </c>
      <c r="B1078" s="85"/>
      <c r="C1078" s="85"/>
      <c r="D1078" s="210"/>
      <c r="E1078" s="85"/>
    </row>
    <row r="1079" spans="1:5" s="157" customFormat="1" ht="14.25">
      <c r="A1079" s="233" t="s">
        <v>1020</v>
      </c>
      <c r="B1079" s="85"/>
      <c r="C1079" s="85"/>
      <c r="D1079" s="210"/>
      <c r="E1079" s="85"/>
    </row>
    <row r="1080" spans="1:5" s="157" customFormat="1" ht="14.25">
      <c r="A1080" s="232" t="s">
        <v>197</v>
      </c>
      <c r="B1080" s="205">
        <f>B1081+B1088+B1094</f>
        <v>2</v>
      </c>
      <c r="C1080" s="205">
        <f>C1081+C1088+C1094</f>
        <v>0</v>
      </c>
      <c r="D1080" s="207">
        <f aca="true" t="shared" si="66" ref="D1080:D1082">C1080/B1080*100</f>
        <v>0</v>
      </c>
      <c r="E1080" s="205"/>
    </row>
    <row r="1081" spans="1:5" s="157" customFormat="1" ht="14.25">
      <c r="A1081" s="232" t="s">
        <v>1021</v>
      </c>
      <c r="B1081" s="205">
        <f>SUM(B1082:B1087)</f>
        <v>2</v>
      </c>
      <c r="C1081" s="205">
        <f>SUM(C1082:C1087)</f>
        <v>0</v>
      </c>
      <c r="D1081" s="207">
        <f t="shared" si="66"/>
        <v>0</v>
      </c>
      <c r="E1081" s="205"/>
    </row>
    <row r="1082" spans="1:5" s="157" customFormat="1" ht="14.25">
      <c r="A1082" s="233" t="s">
        <v>788</v>
      </c>
      <c r="B1082" s="85">
        <v>2</v>
      </c>
      <c r="C1082" s="85"/>
      <c r="D1082" s="210">
        <f t="shared" si="66"/>
        <v>0</v>
      </c>
      <c r="E1082" s="85"/>
    </row>
    <row r="1083" spans="1:5" s="157" customFormat="1" ht="14.25">
      <c r="A1083" s="233" t="s">
        <v>789</v>
      </c>
      <c r="B1083" s="85"/>
      <c r="C1083" s="85"/>
      <c r="D1083" s="210"/>
      <c r="E1083" s="85"/>
    </row>
    <row r="1084" spans="1:5" s="157" customFormat="1" ht="14.25">
      <c r="A1084" s="233" t="s">
        <v>790</v>
      </c>
      <c r="B1084" s="85"/>
      <c r="C1084" s="85"/>
      <c r="D1084" s="210"/>
      <c r="E1084" s="85"/>
    </row>
    <row r="1085" spans="1:5" s="157" customFormat="1" ht="14.25">
      <c r="A1085" s="233" t="s">
        <v>1022</v>
      </c>
      <c r="B1085" s="85"/>
      <c r="C1085" s="85"/>
      <c r="D1085" s="210"/>
      <c r="E1085" s="85"/>
    </row>
    <row r="1086" spans="1:5" s="157" customFormat="1" ht="14.25">
      <c r="A1086" s="233" t="s">
        <v>806</v>
      </c>
      <c r="B1086" s="85"/>
      <c r="C1086" s="85"/>
      <c r="D1086" s="210"/>
      <c r="E1086" s="85"/>
    </row>
    <row r="1087" spans="1:5" s="157" customFormat="1" ht="14.25">
      <c r="A1087" s="233" t="s">
        <v>1023</v>
      </c>
      <c r="B1087" s="85"/>
      <c r="C1087" s="85"/>
      <c r="D1087" s="210"/>
      <c r="E1087" s="85"/>
    </row>
    <row r="1088" spans="1:5" s="157" customFormat="1" ht="14.25">
      <c r="A1088" s="232" t="s">
        <v>1024</v>
      </c>
      <c r="B1088" s="205">
        <f>SUM(B1089:B1093)</f>
        <v>0</v>
      </c>
      <c r="C1088" s="205">
        <f>SUM(C1089:C1093)</f>
        <v>0</v>
      </c>
      <c r="D1088" s="207"/>
      <c r="E1088" s="205"/>
    </row>
    <row r="1089" spans="1:5" s="157" customFormat="1" ht="14.25">
      <c r="A1089" s="233" t="s">
        <v>1025</v>
      </c>
      <c r="B1089" s="85"/>
      <c r="C1089" s="85"/>
      <c r="D1089" s="210"/>
      <c r="E1089" s="85"/>
    </row>
    <row r="1090" spans="1:5" s="157" customFormat="1" ht="14.25">
      <c r="A1090" s="234" t="s">
        <v>1026</v>
      </c>
      <c r="B1090" s="85"/>
      <c r="C1090" s="85"/>
      <c r="D1090" s="210"/>
      <c r="E1090" s="85"/>
    </row>
    <row r="1091" spans="1:5" s="157" customFormat="1" ht="14.25">
      <c r="A1091" s="233" t="s">
        <v>1027</v>
      </c>
      <c r="B1091" s="85"/>
      <c r="C1091" s="85"/>
      <c r="D1091" s="210"/>
      <c r="E1091" s="85"/>
    </row>
    <row r="1092" spans="1:5" s="157" customFormat="1" ht="14.25">
      <c r="A1092" s="233" t="s">
        <v>1028</v>
      </c>
      <c r="B1092" s="85"/>
      <c r="C1092" s="85"/>
      <c r="D1092" s="210"/>
      <c r="E1092" s="85"/>
    </row>
    <row r="1093" spans="1:5" s="157" customFormat="1" ht="14.25">
      <c r="A1093" s="233" t="s">
        <v>1029</v>
      </c>
      <c r="B1093" s="85"/>
      <c r="C1093" s="85"/>
      <c r="D1093" s="210"/>
      <c r="E1093" s="85"/>
    </row>
    <row r="1094" spans="1:5" s="157" customFormat="1" ht="14.25">
      <c r="A1094" s="232" t="s">
        <v>1030</v>
      </c>
      <c r="B1094" s="205"/>
      <c r="C1094" s="205"/>
      <c r="D1094" s="207"/>
      <c r="E1094" s="205"/>
    </row>
    <row r="1095" spans="1:5" s="157" customFormat="1" ht="14.25">
      <c r="A1095" s="232" t="s">
        <v>198</v>
      </c>
      <c r="B1095" s="205">
        <f>B1096+B1097+B1098+B1099+B1100+B1101+B1102+B1103+B1104</f>
        <v>0</v>
      </c>
      <c r="C1095" s="205">
        <f>C1096+C1097+C1098+C1099+C1100+C1101+C1102+C1103+C1104</f>
        <v>0</v>
      </c>
      <c r="D1095" s="207"/>
      <c r="E1095" s="205"/>
    </row>
    <row r="1096" spans="1:5" s="157" customFormat="1" ht="14.25">
      <c r="A1096" s="233" t="s">
        <v>79</v>
      </c>
      <c r="B1096" s="85"/>
      <c r="C1096" s="85"/>
      <c r="D1096" s="210"/>
      <c r="E1096" s="85"/>
    </row>
    <row r="1097" spans="1:5" s="157" customFormat="1" ht="14.25">
      <c r="A1097" s="233" t="s">
        <v>83</v>
      </c>
      <c r="B1097" s="85"/>
      <c r="C1097" s="85"/>
      <c r="D1097" s="210"/>
      <c r="E1097" s="85"/>
    </row>
    <row r="1098" spans="1:5" s="157" customFormat="1" ht="14.25">
      <c r="A1098" s="233" t="s">
        <v>1031</v>
      </c>
      <c r="B1098" s="85"/>
      <c r="C1098" s="85"/>
      <c r="D1098" s="210"/>
      <c r="E1098" s="85"/>
    </row>
    <row r="1099" spans="1:5" s="157" customFormat="1" ht="14.25">
      <c r="A1099" s="233" t="s">
        <v>1032</v>
      </c>
      <c r="B1099" s="85"/>
      <c r="C1099" s="85"/>
      <c r="D1099" s="210"/>
      <c r="E1099" s="85"/>
    </row>
    <row r="1100" spans="1:5" s="157" customFormat="1" ht="14.25">
      <c r="A1100" s="233" t="s">
        <v>88</v>
      </c>
      <c r="B1100" s="85"/>
      <c r="C1100" s="85"/>
      <c r="D1100" s="210"/>
      <c r="E1100" s="85"/>
    </row>
    <row r="1101" spans="1:5" s="157" customFormat="1" ht="14.25">
      <c r="A1101" s="233" t="s">
        <v>805</v>
      </c>
      <c r="B1101" s="85"/>
      <c r="C1101" s="85"/>
      <c r="D1101" s="210"/>
      <c r="E1101" s="85"/>
    </row>
    <row r="1102" spans="1:5" s="157" customFormat="1" ht="14.25">
      <c r="A1102" s="233" t="s">
        <v>91</v>
      </c>
      <c r="B1102" s="85"/>
      <c r="C1102" s="85"/>
      <c r="D1102" s="210"/>
      <c r="E1102" s="85"/>
    </row>
    <row r="1103" spans="1:5" s="157" customFormat="1" ht="14.25">
      <c r="A1103" s="233" t="s">
        <v>96</v>
      </c>
      <c r="B1103" s="85"/>
      <c r="C1103" s="85"/>
      <c r="D1103" s="210"/>
      <c r="E1103" s="85"/>
    </row>
    <row r="1104" spans="1:5" s="157" customFormat="1" ht="14.25">
      <c r="A1104" s="233" t="s">
        <v>1033</v>
      </c>
      <c r="B1104" s="85"/>
      <c r="C1104" s="85"/>
      <c r="D1104" s="210"/>
      <c r="E1104" s="85"/>
    </row>
    <row r="1105" spans="1:5" s="157" customFormat="1" ht="14.25">
      <c r="A1105" s="232" t="s">
        <v>1034</v>
      </c>
      <c r="B1105" s="205">
        <f>B1106+B1125+B1144+B1153+B1168</f>
        <v>2659</v>
      </c>
      <c r="C1105" s="205">
        <f>C1106+C1125+C1144+C1153+C1168</f>
        <v>2172</v>
      </c>
      <c r="D1105" s="207">
        <f aca="true" t="shared" si="67" ref="D1105:D1107">C1105/B1105*100</f>
        <v>81.68484392628808</v>
      </c>
      <c r="E1105" s="205"/>
    </row>
    <row r="1106" spans="1:5" s="157" customFormat="1" ht="14.25">
      <c r="A1106" s="232" t="s">
        <v>1035</v>
      </c>
      <c r="B1106" s="205">
        <f>SUM(B1107:B1124)</f>
        <v>2571</v>
      </c>
      <c r="C1106" s="205">
        <f>SUM(C1107:C1124)</f>
        <v>2141</v>
      </c>
      <c r="D1106" s="207">
        <f t="shared" si="67"/>
        <v>83.27499027615714</v>
      </c>
      <c r="E1106" s="205"/>
    </row>
    <row r="1107" spans="1:5" s="157" customFormat="1" ht="14.25">
      <c r="A1107" s="233" t="s">
        <v>788</v>
      </c>
      <c r="B1107" s="85">
        <v>331</v>
      </c>
      <c r="C1107" s="85">
        <v>333</v>
      </c>
      <c r="D1107" s="210">
        <f t="shared" si="67"/>
        <v>100.60422960725074</v>
      </c>
      <c r="E1107" s="85"/>
    </row>
    <row r="1108" spans="1:5" s="157" customFormat="1" ht="14.25">
      <c r="A1108" s="233" t="s">
        <v>789</v>
      </c>
      <c r="B1108" s="85"/>
      <c r="C1108" s="85"/>
      <c r="D1108" s="210"/>
      <c r="E1108" s="85"/>
    </row>
    <row r="1109" spans="1:5" s="157" customFormat="1" ht="14.25">
      <c r="A1109" s="233" t="s">
        <v>790</v>
      </c>
      <c r="B1109" s="85"/>
      <c r="C1109" s="85"/>
      <c r="D1109" s="210"/>
      <c r="E1109" s="85"/>
    </row>
    <row r="1110" spans="1:5" s="157" customFormat="1" ht="14.25">
      <c r="A1110" s="233" t="s">
        <v>1036</v>
      </c>
      <c r="B1110" s="85">
        <v>73</v>
      </c>
      <c r="C1110" s="85"/>
      <c r="D1110" s="210">
        <f aca="true" t="shared" si="68" ref="D1110:D1112">C1110/B1110*100</f>
        <v>0</v>
      </c>
      <c r="E1110" s="85"/>
    </row>
    <row r="1111" spans="1:5" s="157" customFormat="1" ht="14.25">
      <c r="A1111" s="233" t="s">
        <v>1037</v>
      </c>
      <c r="B1111" s="85">
        <v>64</v>
      </c>
      <c r="C1111" s="85"/>
      <c r="D1111" s="210">
        <f t="shared" si="68"/>
        <v>0</v>
      </c>
      <c r="E1111" s="85"/>
    </row>
    <row r="1112" spans="1:5" s="157" customFormat="1" ht="14.25">
      <c r="A1112" s="233" t="s">
        <v>1038</v>
      </c>
      <c r="B1112" s="85">
        <v>26</v>
      </c>
      <c r="C1112" s="85">
        <v>30</v>
      </c>
      <c r="D1112" s="210">
        <f t="shared" si="68"/>
        <v>115.38461538461537</v>
      </c>
      <c r="E1112" s="85"/>
    </row>
    <row r="1113" spans="1:5" s="157" customFormat="1" ht="14.25">
      <c r="A1113" s="233" t="s">
        <v>1039</v>
      </c>
      <c r="B1113" s="85"/>
      <c r="C1113" s="85"/>
      <c r="D1113" s="210"/>
      <c r="E1113" s="85"/>
    </row>
    <row r="1114" spans="1:5" s="157" customFormat="1" ht="14.25">
      <c r="A1114" s="233" t="s">
        <v>1040</v>
      </c>
      <c r="B1114" s="85"/>
      <c r="C1114" s="85"/>
      <c r="D1114" s="210"/>
      <c r="E1114" s="85"/>
    </row>
    <row r="1115" spans="1:5" s="157" customFormat="1" ht="14.25">
      <c r="A1115" s="233" t="s">
        <v>1041</v>
      </c>
      <c r="B1115" s="85">
        <v>188</v>
      </c>
      <c r="C1115" s="85">
        <v>118</v>
      </c>
      <c r="D1115" s="210">
        <f aca="true" t="shared" si="69" ref="D1115:D1119">C1115/B1115*100</f>
        <v>62.76595744680851</v>
      </c>
      <c r="E1115" s="85"/>
    </row>
    <row r="1116" spans="1:5" s="157" customFormat="1" ht="14.25">
      <c r="A1116" s="233" t="s">
        <v>1042</v>
      </c>
      <c r="B1116" s="85">
        <v>3</v>
      </c>
      <c r="C1116" s="85"/>
      <c r="D1116" s="210">
        <f t="shared" si="69"/>
        <v>0</v>
      </c>
      <c r="E1116" s="85"/>
    </row>
    <row r="1117" spans="1:5" s="157" customFormat="1" ht="14.25">
      <c r="A1117" s="233" t="s">
        <v>1043</v>
      </c>
      <c r="B1117" s="85"/>
      <c r="C1117" s="85"/>
      <c r="D1117" s="210"/>
      <c r="E1117" s="85"/>
    </row>
    <row r="1118" spans="1:5" s="157" customFormat="1" ht="14.25">
      <c r="A1118" s="233" t="s">
        <v>1044</v>
      </c>
      <c r="B1118" s="85"/>
      <c r="C1118" s="85"/>
      <c r="D1118" s="210"/>
      <c r="E1118" s="85"/>
    </row>
    <row r="1119" spans="1:5" s="157" customFormat="1" ht="14.25">
      <c r="A1119" s="233" t="s">
        <v>1045</v>
      </c>
      <c r="B1119" s="85"/>
      <c r="C1119" s="85"/>
      <c r="D1119" s="210"/>
      <c r="E1119" s="85"/>
    </row>
    <row r="1120" spans="1:5" s="157" customFormat="1" ht="14.25">
      <c r="A1120" s="233" t="s">
        <v>1046</v>
      </c>
      <c r="B1120" s="85"/>
      <c r="C1120" s="85"/>
      <c r="D1120" s="210"/>
      <c r="E1120" s="85"/>
    </row>
    <row r="1121" spans="1:5" s="157" customFormat="1" ht="14.25">
      <c r="A1121" s="233" t="s">
        <v>1047</v>
      </c>
      <c r="B1121" s="85"/>
      <c r="C1121" s="85"/>
      <c r="D1121" s="210"/>
      <c r="E1121" s="85"/>
    </row>
    <row r="1122" spans="1:5" s="157" customFormat="1" ht="14.25">
      <c r="A1122" s="233" t="s">
        <v>1048</v>
      </c>
      <c r="B1122" s="85"/>
      <c r="C1122" s="85"/>
      <c r="D1122" s="210"/>
      <c r="E1122" s="85"/>
    </row>
    <row r="1123" spans="1:5" s="157" customFormat="1" ht="14.25">
      <c r="A1123" s="233" t="s">
        <v>806</v>
      </c>
      <c r="B1123" s="85">
        <v>34</v>
      </c>
      <c r="C1123" s="85">
        <v>87</v>
      </c>
      <c r="D1123" s="210">
        <f>C1123/B1123*100</f>
        <v>255.88235294117646</v>
      </c>
      <c r="E1123" s="85"/>
    </row>
    <row r="1124" spans="1:5" s="157" customFormat="1" ht="14.25">
      <c r="A1124" s="233" t="s">
        <v>1049</v>
      </c>
      <c r="B1124" s="85">
        <v>1852</v>
      </c>
      <c r="C1124" s="85">
        <v>1573</v>
      </c>
      <c r="D1124" s="210"/>
      <c r="E1124" s="85"/>
    </row>
    <row r="1125" spans="1:5" s="157" customFormat="1" ht="14.25">
      <c r="A1125" s="232" t="s">
        <v>1050</v>
      </c>
      <c r="B1125" s="205">
        <f>SUM(B1126:B1143)</f>
        <v>0</v>
      </c>
      <c r="C1125" s="205">
        <f>SUM(C1126:C1143)</f>
        <v>0</v>
      </c>
      <c r="D1125" s="207"/>
      <c r="E1125" s="205"/>
    </row>
    <row r="1126" spans="1:5" s="157" customFormat="1" ht="14.25">
      <c r="A1126" s="233" t="s">
        <v>788</v>
      </c>
      <c r="B1126" s="85"/>
      <c r="C1126" s="85"/>
      <c r="D1126" s="210"/>
      <c r="E1126" s="85"/>
    </row>
    <row r="1127" spans="1:5" s="157" customFormat="1" ht="14.25">
      <c r="A1127" s="233" t="s">
        <v>789</v>
      </c>
      <c r="B1127" s="85"/>
      <c r="C1127" s="85"/>
      <c r="D1127" s="210"/>
      <c r="E1127" s="85"/>
    </row>
    <row r="1128" spans="1:5" s="157" customFormat="1" ht="14.25">
      <c r="A1128" s="233" t="s">
        <v>790</v>
      </c>
      <c r="B1128" s="85"/>
      <c r="C1128" s="85"/>
      <c r="D1128" s="210"/>
      <c r="E1128" s="85"/>
    </row>
    <row r="1129" spans="1:5" s="157" customFormat="1" ht="14.25">
      <c r="A1129" s="233" t="s">
        <v>1051</v>
      </c>
      <c r="B1129" s="85"/>
      <c r="C1129" s="85"/>
      <c r="D1129" s="210"/>
      <c r="E1129" s="85"/>
    </row>
    <row r="1130" spans="1:5" s="157" customFormat="1" ht="14.25">
      <c r="A1130" s="233" t="s">
        <v>1052</v>
      </c>
      <c r="B1130" s="85"/>
      <c r="C1130" s="85"/>
      <c r="D1130" s="210"/>
      <c r="E1130" s="85"/>
    </row>
    <row r="1131" spans="1:5" s="157" customFormat="1" ht="14.25">
      <c r="A1131" s="233" t="s">
        <v>1053</v>
      </c>
      <c r="B1131" s="85"/>
      <c r="C1131" s="85"/>
      <c r="D1131" s="210"/>
      <c r="E1131" s="85"/>
    </row>
    <row r="1132" spans="1:5" s="157" customFormat="1" ht="14.25">
      <c r="A1132" s="233" t="s">
        <v>1054</v>
      </c>
      <c r="B1132" s="85"/>
      <c r="C1132" s="85"/>
      <c r="D1132" s="210"/>
      <c r="E1132" s="85"/>
    </row>
    <row r="1133" spans="1:5" s="157" customFormat="1" ht="14.25">
      <c r="A1133" s="233" t="s">
        <v>1055</v>
      </c>
      <c r="B1133" s="85"/>
      <c r="C1133" s="85"/>
      <c r="D1133" s="210"/>
      <c r="E1133" s="85"/>
    </row>
    <row r="1134" spans="1:5" s="157" customFormat="1" ht="14.25">
      <c r="A1134" s="233" t="s">
        <v>1056</v>
      </c>
      <c r="B1134" s="85"/>
      <c r="C1134" s="85"/>
      <c r="D1134" s="210"/>
      <c r="E1134" s="85"/>
    </row>
    <row r="1135" spans="1:5" s="157" customFormat="1" ht="14.25">
      <c r="A1135" s="233" t="s">
        <v>1057</v>
      </c>
      <c r="B1135" s="85"/>
      <c r="C1135" s="85"/>
      <c r="D1135" s="210"/>
      <c r="E1135" s="85"/>
    </row>
    <row r="1136" spans="1:5" s="157" customFormat="1" ht="14.25">
      <c r="A1136" s="233" t="s">
        <v>1058</v>
      </c>
      <c r="B1136" s="85"/>
      <c r="C1136" s="85"/>
      <c r="D1136" s="210"/>
      <c r="E1136" s="85"/>
    </row>
    <row r="1137" spans="1:5" s="157" customFormat="1" ht="14.25">
      <c r="A1137" s="233" t="s">
        <v>1059</v>
      </c>
      <c r="B1137" s="85"/>
      <c r="C1137" s="85"/>
      <c r="D1137" s="210"/>
      <c r="E1137" s="85"/>
    </row>
    <row r="1138" spans="1:5" s="157" customFormat="1" ht="14.25">
      <c r="A1138" s="233" t="s">
        <v>1060</v>
      </c>
      <c r="B1138" s="85"/>
      <c r="C1138" s="85"/>
      <c r="D1138" s="210"/>
      <c r="E1138" s="85"/>
    </row>
    <row r="1139" spans="1:5" s="157" customFormat="1" ht="14.25">
      <c r="A1139" s="233" t="s">
        <v>1061</v>
      </c>
      <c r="B1139" s="85"/>
      <c r="C1139" s="85"/>
      <c r="D1139" s="210"/>
      <c r="E1139" s="85"/>
    </row>
    <row r="1140" spans="1:5" s="157" customFormat="1" ht="14.25">
      <c r="A1140" s="233" t="s">
        <v>1062</v>
      </c>
      <c r="B1140" s="85"/>
      <c r="C1140" s="85"/>
      <c r="D1140" s="210"/>
      <c r="E1140" s="85"/>
    </row>
    <row r="1141" spans="1:5" s="157" customFormat="1" ht="14.25">
      <c r="A1141" s="233" t="s">
        <v>1063</v>
      </c>
      <c r="B1141" s="85"/>
      <c r="C1141" s="85"/>
      <c r="D1141" s="210"/>
      <c r="E1141" s="85"/>
    </row>
    <row r="1142" spans="1:5" s="157" customFormat="1" ht="14.25">
      <c r="A1142" s="233" t="s">
        <v>806</v>
      </c>
      <c r="B1142" s="85"/>
      <c r="C1142" s="85"/>
      <c r="D1142" s="210"/>
      <c r="E1142" s="85"/>
    </row>
    <row r="1143" spans="1:5" s="157" customFormat="1" ht="14.25">
      <c r="A1143" s="233" t="s">
        <v>1064</v>
      </c>
      <c r="B1143" s="85"/>
      <c r="C1143" s="85"/>
      <c r="D1143" s="210"/>
      <c r="E1143" s="85"/>
    </row>
    <row r="1144" spans="1:5" s="157" customFormat="1" ht="14.25">
      <c r="A1144" s="232" t="s">
        <v>1065</v>
      </c>
      <c r="B1144" s="205">
        <f>SUM(B1145:B1152)</f>
        <v>0</v>
      </c>
      <c r="C1144" s="205">
        <f>SUM(C1145:C1152)</f>
        <v>0</v>
      </c>
      <c r="D1144" s="207"/>
      <c r="E1144" s="205"/>
    </row>
    <row r="1145" spans="1:5" s="157" customFormat="1" ht="14.25">
      <c r="A1145" s="233" t="s">
        <v>788</v>
      </c>
      <c r="B1145" s="85"/>
      <c r="C1145" s="85"/>
      <c r="D1145" s="210"/>
      <c r="E1145" s="85"/>
    </row>
    <row r="1146" spans="1:5" s="157" customFormat="1" ht="14.25">
      <c r="A1146" s="233" t="s">
        <v>789</v>
      </c>
      <c r="B1146" s="85"/>
      <c r="C1146" s="85"/>
      <c r="D1146" s="210"/>
      <c r="E1146" s="85"/>
    </row>
    <row r="1147" spans="1:5" s="157" customFormat="1" ht="14.25">
      <c r="A1147" s="233" t="s">
        <v>790</v>
      </c>
      <c r="B1147" s="85"/>
      <c r="C1147" s="85"/>
      <c r="D1147" s="210"/>
      <c r="E1147" s="85"/>
    </row>
    <row r="1148" spans="1:5" s="157" customFormat="1" ht="14.25">
      <c r="A1148" s="233" t="s">
        <v>1066</v>
      </c>
      <c r="B1148" s="85"/>
      <c r="C1148" s="85"/>
      <c r="D1148" s="210"/>
      <c r="E1148" s="85"/>
    </row>
    <row r="1149" spans="1:5" s="157" customFormat="1" ht="14.25">
      <c r="A1149" s="233" t="s">
        <v>1067</v>
      </c>
      <c r="B1149" s="85"/>
      <c r="C1149" s="85"/>
      <c r="D1149" s="210"/>
      <c r="E1149" s="85"/>
    </row>
    <row r="1150" spans="1:5" s="157" customFormat="1" ht="14.25">
      <c r="A1150" s="233" t="s">
        <v>1068</v>
      </c>
      <c r="B1150" s="85"/>
      <c r="C1150" s="85"/>
      <c r="D1150" s="210"/>
      <c r="E1150" s="85"/>
    </row>
    <row r="1151" spans="1:5" s="157" customFormat="1" ht="14.25">
      <c r="A1151" s="233" t="s">
        <v>806</v>
      </c>
      <c r="B1151" s="85"/>
      <c r="C1151" s="85"/>
      <c r="D1151" s="210"/>
      <c r="E1151" s="85"/>
    </row>
    <row r="1152" spans="1:5" s="157" customFormat="1" ht="14.25">
      <c r="A1152" s="233" t="s">
        <v>1069</v>
      </c>
      <c r="B1152" s="85"/>
      <c r="C1152" s="85"/>
      <c r="D1152" s="210"/>
      <c r="E1152" s="85"/>
    </row>
    <row r="1153" spans="1:5" s="157" customFormat="1" ht="14.25">
      <c r="A1153" s="232" t="s">
        <v>1070</v>
      </c>
      <c r="B1153" s="205">
        <f>SUM(B1154:B1167)</f>
        <v>88</v>
      </c>
      <c r="C1153" s="205">
        <f>SUM(C1154:C1167)</f>
        <v>31</v>
      </c>
      <c r="D1153" s="207">
        <f>C1153/B1153*100</f>
        <v>35.22727272727273</v>
      </c>
      <c r="E1153" s="205"/>
    </row>
    <row r="1154" spans="1:5" s="157" customFormat="1" ht="14.25">
      <c r="A1154" s="233" t="s">
        <v>788</v>
      </c>
      <c r="B1154" s="85"/>
      <c r="C1154" s="85">
        <v>31</v>
      </c>
      <c r="D1154" s="210"/>
      <c r="E1154" s="85"/>
    </row>
    <row r="1155" spans="1:5" s="157" customFormat="1" ht="14.25">
      <c r="A1155" s="233" t="s">
        <v>789</v>
      </c>
      <c r="B1155" s="85"/>
      <c r="C1155" s="85"/>
      <c r="D1155" s="210"/>
      <c r="E1155" s="85"/>
    </row>
    <row r="1156" spans="1:5" s="157" customFormat="1" ht="14.25">
      <c r="A1156" s="233" t="s">
        <v>790</v>
      </c>
      <c r="B1156" s="85"/>
      <c r="C1156" s="85"/>
      <c r="D1156" s="210"/>
      <c r="E1156" s="85"/>
    </row>
    <row r="1157" spans="1:5" s="157" customFormat="1" ht="14.25">
      <c r="A1157" s="233" t="s">
        <v>1071</v>
      </c>
      <c r="B1157" s="85">
        <v>88</v>
      </c>
      <c r="C1157" s="85"/>
      <c r="D1157" s="210">
        <f>C1157/B1157*100</f>
        <v>0</v>
      </c>
      <c r="E1157" s="85"/>
    </row>
    <row r="1158" spans="1:5" s="157" customFormat="1" ht="14.25">
      <c r="A1158" s="233" t="s">
        <v>1072</v>
      </c>
      <c r="B1158" s="85"/>
      <c r="C1158" s="85"/>
      <c r="D1158" s="210"/>
      <c r="E1158" s="85"/>
    </row>
    <row r="1159" spans="1:5" s="157" customFormat="1" ht="14.25">
      <c r="A1159" s="233" t="s">
        <v>1073</v>
      </c>
      <c r="B1159" s="85"/>
      <c r="C1159" s="85"/>
      <c r="D1159" s="210"/>
      <c r="E1159" s="85"/>
    </row>
    <row r="1160" spans="1:5" s="157" customFormat="1" ht="14.25">
      <c r="A1160" s="233" t="s">
        <v>1074</v>
      </c>
      <c r="B1160" s="85"/>
      <c r="C1160" s="85"/>
      <c r="D1160" s="210"/>
      <c r="E1160" s="85"/>
    </row>
    <row r="1161" spans="1:5" s="157" customFormat="1" ht="14.25">
      <c r="A1161" s="233" t="s">
        <v>1075</v>
      </c>
      <c r="B1161" s="85"/>
      <c r="C1161" s="85"/>
      <c r="D1161" s="210"/>
      <c r="E1161" s="85"/>
    </row>
    <row r="1162" spans="1:5" s="157" customFormat="1" ht="14.25">
      <c r="A1162" s="233" t="s">
        <v>1076</v>
      </c>
      <c r="B1162" s="85"/>
      <c r="C1162" s="85"/>
      <c r="D1162" s="210"/>
      <c r="E1162" s="85"/>
    </row>
    <row r="1163" spans="1:5" s="157" customFormat="1" ht="14.25">
      <c r="A1163" s="233" t="s">
        <v>1077</v>
      </c>
      <c r="B1163" s="85"/>
      <c r="C1163" s="85"/>
      <c r="D1163" s="210"/>
      <c r="E1163" s="85"/>
    </row>
    <row r="1164" spans="1:5" s="157" customFormat="1" ht="14.25">
      <c r="A1164" s="233" t="s">
        <v>1078</v>
      </c>
      <c r="B1164" s="85"/>
      <c r="C1164" s="85"/>
      <c r="D1164" s="210"/>
      <c r="E1164" s="85"/>
    </row>
    <row r="1165" spans="1:5" s="157" customFormat="1" ht="14.25">
      <c r="A1165" s="233" t="s">
        <v>1079</v>
      </c>
      <c r="B1165" s="85"/>
      <c r="C1165" s="85"/>
      <c r="D1165" s="210"/>
      <c r="E1165" s="85"/>
    </row>
    <row r="1166" spans="1:5" s="157" customFormat="1" ht="14.25">
      <c r="A1166" s="233" t="s">
        <v>1080</v>
      </c>
      <c r="B1166" s="85"/>
      <c r="C1166" s="85"/>
      <c r="D1166" s="210"/>
      <c r="E1166" s="85"/>
    </row>
    <row r="1167" spans="1:5" s="157" customFormat="1" ht="14.25">
      <c r="A1167" s="233" t="s">
        <v>1081</v>
      </c>
      <c r="B1167" s="85"/>
      <c r="C1167" s="85"/>
      <c r="D1167" s="210"/>
      <c r="E1167" s="85"/>
    </row>
    <row r="1168" spans="1:5" s="157" customFormat="1" ht="14.25">
      <c r="A1168" s="232" t="s">
        <v>1082</v>
      </c>
      <c r="B1168" s="205"/>
      <c r="C1168" s="205"/>
      <c r="D1168" s="207"/>
      <c r="E1168" s="205"/>
    </row>
    <row r="1169" spans="1:5" s="157" customFormat="1" ht="14.25">
      <c r="A1169" s="232" t="s">
        <v>200</v>
      </c>
      <c r="B1169" s="205">
        <f>B1170+B1179+B1183</f>
        <v>4078</v>
      </c>
      <c r="C1169" s="205">
        <f>C1170+C1179+C1183</f>
        <v>2876</v>
      </c>
      <c r="D1169" s="207">
        <f aca="true" t="shared" si="70" ref="D1169:D1173">C1169/B1169*100</f>
        <v>70.52476704266797</v>
      </c>
      <c r="E1169" s="205"/>
    </row>
    <row r="1170" spans="1:5" s="157" customFormat="1" ht="14.25">
      <c r="A1170" s="232" t="s">
        <v>1083</v>
      </c>
      <c r="B1170" s="205">
        <f>SUM(B1171:B1178)</f>
        <v>1273</v>
      </c>
      <c r="C1170" s="205">
        <f>SUM(C1171:C1178)</f>
        <v>33</v>
      </c>
      <c r="D1170" s="207">
        <f t="shared" si="70"/>
        <v>2.592301649646504</v>
      </c>
      <c r="E1170" s="205"/>
    </row>
    <row r="1171" spans="1:5" s="157" customFormat="1" ht="14.25">
      <c r="A1171" s="233" t="s">
        <v>1084</v>
      </c>
      <c r="B1171" s="85">
        <v>27</v>
      </c>
      <c r="C1171" s="85"/>
      <c r="D1171" s="210"/>
      <c r="E1171" s="85"/>
    </row>
    <row r="1172" spans="1:5" s="157" customFormat="1" ht="14.25">
      <c r="A1172" s="233" t="s">
        <v>1085</v>
      </c>
      <c r="B1172" s="85"/>
      <c r="C1172" s="85"/>
      <c r="D1172" s="210"/>
      <c r="E1172" s="85"/>
    </row>
    <row r="1173" spans="1:5" s="157" customFormat="1" ht="14.25">
      <c r="A1173" s="233" t="s">
        <v>1086</v>
      </c>
      <c r="B1173" s="85">
        <v>1091</v>
      </c>
      <c r="C1173" s="85"/>
      <c r="D1173" s="210">
        <f t="shared" si="70"/>
        <v>0</v>
      </c>
      <c r="E1173" s="85"/>
    </row>
    <row r="1174" spans="1:5" s="157" customFormat="1" ht="14.25">
      <c r="A1174" s="233" t="s">
        <v>1087</v>
      </c>
      <c r="B1174" s="85"/>
      <c r="C1174" s="85"/>
      <c r="D1174" s="210"/>
      <c r="E1174" s="85"/>
    </row>
    <row r="1175" spans="1:5" s="157" customFormat="1" ht="14.25">
      <c r="A1175" s="233" t="s">
        <v>1088</v>
      </c>
      <c r="B1175" s="85"/>
      <c r="C1175" s="85"/>
      <c r="D1175" s="210"/>
      <c r="E1175" s="85"/>
    </row>
    <row r="1176" spans="1:5" s="157" customFormat="1" ht="14.25">
      <c r="A1176" s="233" t="s">
        <v>1089</v>
      </c>
      <c r="B1176" s="85"/>
      <c r="C1176" s="85"/>
      <c r="D1176" s="210"/>
      <c r="E1176" s="85"/>
    </row>
    <row r="1177" spans="1:5" s="157" customFormat="1" ht="14.25">
      <c r="A1177" s="233" t="s">
        <v>1090</v>
      </c>
      <c r="B1177" s="85">
        <v>34</v>
      </c>
      <c r="C1177" s="85"/>
      <c r="D1177" s="210">
        <f aca="true" t="shared" si="71" ref="D1176:D1180">C1177/B1177*100</f>
        <v>0</v>
      </c>
      <c r="E1177" s="85"/>
    </row>
    <row r="1178" spans="1:5" s="157" customFormat="1" ht="14.25">
      <c r="A1178" s="233" t="s">
        <v>1091</v>
      </c>
      <c r="B1178" s="85">
        <v>121</v>
      </c>
      <c r="C1178" s="85">
        <v>33</v>
      </c>
      <c r="D1178" s="210">
        <f t="shared" si="71"/>
        <v>27.27272727272727</v>
      </c>
      <c r="E1178" s="85"/>
    </row>
    <row r="1179" spans="1:5" s="157" customFormat="1" ht="14.25">
      <c r="A1179" s="232" t="s">
        <v>1092</v>
      </c>
      <c r="B1179" s="205">
        <f>SUM(B1180:B1182)</f>
        <v>2726</v>
      </c>
      <c r="C1179" s="205">
        <f>SUM(C1180:C1182)</f>
        <v>2812</v>
      </c>
      <c r="D1179" s="207">
        <f t="shared" si="71"/>
        <v>103.15480557593544</v>
      </c>
      <c r="E1179" s="205"/>
    </row>
    <row r="1180" spans="1:5" s="157" customFormat="1" ht="14.25">
      <c r="A1180" s="233" t="s">
        <v>1093</v>
      </c>
      <c r="B1180" s="85">
        <v>2726</v>
      </c>
      <c r="C1180" s="85">
        <v>2812</v>
      </c>
      <c r="D1180" s="210">
        <f t="shared" si="71"/>
        <v>103.15480557593544</v>
      </c>
      <c r="E1180" s="85"/>
    </row>
    <row r="1181" spans="1:5" s="157" customFormat="1" ht="14.25">
      <c r="A1181" s="233" t="s">
        <v>1094</v>
      </c>
      <c r="B1181" s="85"/>
      <c r="C1181" s="85"/>
      <c r="D1181" s="210"/>
      <c r="E1181" s="85"/>
    </row>
    <row r="1182" spans="1:5" s="157" customFormat="1" ht="14.25">
      <c r="A1182" s="233" t="s">
        <v>1095</v>
      </c>
      <c r="B1182" s="85"/>
      <c r="C1182" s="85"/>
      <c r="D1182" s="210"/>
      <c r="E1182" s="85"/>
    </row>
    <row r="1183" spans="1:5" s="157" customFormat="1" ht="14.25">
      <c r="A1183" s="232" t="s">
        <v>1096</v>
      </c>
      <c r="B1183" s="205">
        <f>SUM(B1184:B1186)</f>
        <v>79</v>
      </c>
      <c r="C1183" s="205">
        <f>SUM(C1184:C1186)</f>
        <v>31</v>
      </c>
      <c r="D1183" s="207">
        <f aca="true" t="shared" si="72" ref="D1183:D1189">C1183/B1183*100</f>
        <v>39.24050632911392</v>
      </c>
      <c r="E1183" s="205"/>
    </row>
    <row r="1184" spans="1:5" s="157" customFormat="1" ht="14.25">
      <c r="A1184" s="233" t="s">
        <v>1097</v>
      </c>
      <c r="B1184" s="85"/>
      <c r="C1184" s="85"/>
      <c r="D1184" s="210"/>
      <c r="E1184" s="85"/>
    </row>
    <row r="1185" spans="1:5" s="157" customFormat="1" ht="14.25">
      <c r="A1185" s="233" t="s">
        <v>1098</v>
      </c>
      <c r="B1185" s="85"/>
      <c r="C1185" s="85"/>
      <c r="D1185" s="210"/>
      <c r="E1185" s="85"/>
    </row>
    <row r="1186" spans="1:5" s="157" customFormat="1" ht="14.25">
      <c r="A1186" s="233" t="s">
        <v>1099</v>
      </c>
      <c r="B1186" s="85">
        <v>79</v>
      </c>
      <c r="C1186" s="85">
        <v>31</v>
      </c>
      <c r="D1186" s="210">
        <f t="shared" si="72"/>
        <v>39.24050632911392</v>
      </c>
      <c r="E1186" s="85"/>
    </row>
    <row r="1187" spans="1:5" s="157" customFormat="1" ht="14.25">
      <c r="A1187" s="232" t="s">
        <v>201</v>
      </c>
      <c r="B1187" s="205">
        <f>B1188+B1203+B1217+B1222+B1228</f>
        <v>506</v>
      </c>
      <c r="C1187" s="205">
        <f>C1188+C1203+C1217+C1222+C1228</f>
        <v>231</v>
      </c>
      <c r="D1187" s="207">
        <f t="shared" si="72"/>
        <v>45.65217391304348</v>
      </c>
      <c r="E1187" s="205"/>
    </row>
    <row r="1188" spans="1:5" s="157" customFormat="1" ht="14.25">
      <c r="A1188" s="232" t="s">
        <v>1100</v>
      </c>
      <c r="B1188" s="205">
        <f>SUM(B1189:B1202)</f>
        <v>398</v>
      </c>
      <c r="C1188" s="205">
        <f>SUM(C1189:C1202)</f>
        <v>123</v>
      </c>
      <c r="D1188" s="207">
        <f t="shared" si="72"/>
        <v>30.90452261306533</v>
      </c>
      <c r="E1188" s="205"/>
    </row>
    <row r="1189" spans="1:5" s="157" customFormat="1" ht="14.25">
      <c r="A1189" s="233" t="s">
        <v>788</v>
      </c>
      <c r="B1189" s="85"/>
      <c r="C1189" s="85"/>
      <c r="D1189" s="210"/>
      <c r="E1189" s="85"/>
    </row>
    <row r="1190" spans="1:5" s="157" customFormat="1" ht="14.25">
      <c r="A1190" s="233" t="s">
        <v>789</v>
      </c>
      <c r="B1190" s="85"/>
      <c r="C1190" s="85"/>
      <c r="D1190" s="210"/>
      <c r="E1190" s="85"/>
    </row>
    <row r="1191" spans="1:5" s="157" customFormat="1" ht="14.25">
      <c r="A1191" s="233" t="s">
        <v>790</v>
      </c>
      <c r="B1191" s="85"/>
      <c r="C1191" s="85"/>
      <c r="D1191" s="210"/>
      <c r="E1191" s="85"/>
    </row>
    <row r="1192" spans="1:5" s="157" customFormat="1" ht="14.25">
      <c r="A1192" s="233" t="s">
        <v>1101</v>
      </c>
      <c r="B1192" s="85"/>
      <c r="C1192" s="85"/>
      <c r="D1192" s="210"/>
      <c r="E1192" s="85"/>
    </row>
    <row r="1193" spans="1:5" s="157" customFormat="1" ht="14.25">
      <c r="A1193" s="233" t="s">
        <v>1102</v>
      </c>
      <c r="B1193" s="85">
        <v>7</v>
      </c>
      <c r="C1193" s="85"/>
      <c r="D1193" s="210"/>
      <c r="E1193" s="85"/>
    </row>
    <row r="1194" spans="1:5" s="157" customFormat="1" ht="14.25">
      <c r="A1194" s="233" t="s">
        <v>1103</v>
      </c>
      <c r="B1194" s="85"/>
      <c r="C1194" s="85"/>
      <c r="D1194" s="210"/>
      <c r="E1194" s="85"/>
    </row>
    <row r="1195" spans="1:5" s="157" customFormat="1" ht="14.25">
      <c r="A1195" s="233" t="s">
        <v>1104</v>
      </c>
      <c r="B1195" s="85"/>
      <c r="C1195" s="85"/>
      <c r="D1195" s="210"/>
      <c r="E1195" s="85"/>
    </row>
    <row r="1196" spans="1:5" s="157" customFormat="1" ht="14.25">
      <c r="A1196" s="233" t="s">
        <v>1105</v>
      </c>
      <c r="B1196" s="85"/>
      <c r="C1196" s="85"/>
      <c r="D1196" s="210"/>
      <c r="E1196" s="85"/>
    </row>
    <row r="1197" spans="1:5" s="157" customFormat="1" ht="14.25">
      <c r="A1197" s="233" t="s">
        <v>1106</v>
      </c>
      <c r="B1197" s="85"/>
      <c r="C1197" s="85"/>
      <c r="D1197" s="210"/>
      <c r="E1197" s="85"/>
    </row>
    <row r="1198" spans="1:5" s="157" customFormat="1" ht="14.25">
      <c r="A1198" s="233" t="s">
        <v>1107</v>
      </c>
      <c r="B1198" s="85"/>
      <c r="C1198" s="85"/>
      <c r="D1198" s="210"/>
      <c r="E1198" s="85"/>
    </row>
    <row r="1199" spans="1:5" s="157" customFormat="1" ht="14.25">
      <c r="A1199" s="233" t="s">
        <v>1108</v>
      </c>
      <c r="B1199" s="85"/>
      <c r="C1199" s="85"/>
      <c r="D1199" s="210"/>
      <c r="E1199" s="85"/>
    </row>
    <row r="1200" spans="1:5" s="157" customFormat="1" ht="14.25">
      <c r="A1200" s="233" t="s">
        <v>1109</v>
      </c>
      <c r="B1200" s="85"/>
      <c r="C1200" s="85"/>
      <c r="D1200" s="210"/>
      <c r="E1200" s="85"/>
    </row>
    <row r="1201" spans="1:5" s="157" customFormat="1" ht="14.25">
      <c r="A1201" s="233" t="s">
        <v>806</v>
      </c>
      <c r="B1201" s="85">
        <v>134</v>
      </c>
      <c r="C1201" s="85">
        <v>123</v>
      </c>
      <c r="D1201" s="210">
        <f>C1201/B1201*100</f>
        <v>91.7910447761194</v>
      </c>
      <c r="E1201" s="85"/>
    </row>
    <row r="1202" spans="1:5" s="157" customFormat="1" ht="14.25">
      <c r="A1202" s="233" t="s">
        <v>1110</v>
      </c>
      <c r="B1202" s="85">
        <v>257</v>
      </c>
      <c r="C1202" s="85"/>
      <c r="D1202" s="210">
        <f>C1202/B1202*100</f>
        <v>0</v>
      </c>
      <c r="E1202" s="85"/>
    </row>
    <row r="1203" spans="1:5" s="157" customFormat="1" ht="14.25">
      <c r="A1203" s="232" t="s">
        <v>1111</v>
      </c>
      <c r="B1203" s="205">
        <f>SUM(B1204:B1216)</f>
        <v>0</v>
      </c>
      <c r="C1203" s="205">
        <f>SUM(C1204:C1216)</f>
        <v>0</v>
      </c>
      <c r="D1203" s="207"/>
      <c r="E1203" s="205"/>
    </row>
    <row r="1204" spans="1:5" s="157" customFormat="1" ht="14.25">
      <c r="A1204" s="233" t="s">
        <v>788</v>
      </c>
      <c r="B1204" s="85"/>
      <c r="C1204" s="85"/>
      <c r="D1204" s="210"/>
      <c r="E1204" s="85"/>
    </row>
    <row r="1205" spans="1:5" s="157" customFormat="1" ht="14.25">
      <c r="A1205" s="233" t="s">
        <v>789</v>
      </c>
      <c r="B1205" s="85"/>
      <c r="C1205" s="85"/>
      <c r="D1205" s="210"/>
      <c r="E1205" s="85"/>
    </row>
    <row r="1206" spans="1:5" s="157" customFormat="1" ht="14.25">
      <c r="A1206" s="233" t="s">
        <v>790</v>
      </c>
      <c r="B1206" s="85"/>
      <c r="C1206" s="85"/>
      <c r="D1206" s="210"/>
      <c r="E1206" s="85"/>
    </row>
    <row r="1207" spans="1:5" s="157" customFormat="1" ht="14.25">
      <c r="A1207" s="233" t="s">
        <v>1112</v>
      </c>
      <c r="B1207" s="85"/>
      <c r="C1207" s="85"/>
      <c r="D1207" s="210"/>
      <c r="E1207" s="85"/>
    </row>
    <row r="1208" spans="1:5" s="157" customFormat="1" ht="14.25">
      <c r="A1208" s="233" t="s">
        <v>1113</v>
      </c>
      <c r="B1208" s="85"/>
      <c r="C1208" s="85"/>
      <c r="D1208" s="210"/>
      <c r="E1208" s="85"/>
    </row>
    <row r="1209" spans="1:5" s="157" customFormat="1" ht="14.25">
      <c r="A1209" s="233" t="s">
        <v>1114</v>
      </c>
      <c r="B1209" s="85"/>
      <c r="C1209" s="85"/>
      <c r="D1209" s="210"/>
      <c r="E1209" s="85"/>
    </row>
    <row r="1210" spans="1:5" s="157" customFormat="1" ht="14.25">
      <c r="A1210" s="233" t="s">
        <v>1115</v>
      </c>
      <c r="B1210" s="85"/>
      <c r="C1210" s="85"/>
      <c r="D1210" s="210"/>
      <c r="E1210" s="85"/>
    </row>
    <row r="1211" spans="1:5" s="157" customFormat="1" ht="14.25">
      <c r="A1211" s="233" t="s">
        <v>1116</v>
      </c>
      <c r="B1211" s="85"/>
      <c r="C1211" s="85"/>
      <c r="D1211" s="210"/>
      <c r="E1211" s="85"/>
    </row>
    <row r="1212" spans="1:5" s="157" customFormat="1" ht="14.25">
      <c r="A1212" s="233" t="s">
        <v>1117</v>
      </c>
      <c r="B1212" s="85"/>
      <c r="C1212" s="85"/>
      <c r="D1212" s="210"/>
      <c r="E1212" s="85"/>
    </row>
    <row r="1213" spans="1:5" s="157" customFormat="1" ht="14.25">
      <c r="A1213" s="233" t="s">
        <v>1118</v>
      </c>
      <c r="B1213" s="85"/>
      <c r="C1213" s="85"/>
      <c r="D1213" s="210"/>
      <c r="E1213" s="85"/>
    </row>
    <row r="1214" spans="1:5" s="157" customFormat="1" ht="14.25">
      <c r="A1214" s="233" t="s">
        <v>1119</v>
      </c>
      <c r="B1214" s="85"/>
      <c r="C1214" s="85"/>
      <c r="D1214" s="210"/>
      <c r="E1214" s="85"/>
    </row>
    <row r="1215" spans="1:5" s="157" customFormat="1" ht="14.25">
      <c r="A1215" s="233" t="s">
        <v>806</v>
      </c>
      <c r="B1215" s="85"/>
      <c r="C1215" s="85"/>
      <c r="D1215" s="210"/>
      <c r="E1215" s="85"/>
    </row>
    <row r="1216" spans="1:5" s="157" customFormat="1" ht="14.25">
      <c r="A1216" s="233" t="s">
        <v>1120</v>
      </c>
      <c r="B1216" s="85"/>
      <c r="C1216" s="85"/>
      <c r="D1216" s="210"/>
      <c r="E1216" s="85"/>
    </row>
    <row r="1217" spans="1:5" s="157" customFormat="1" ht="14.25">
      <c r="A1217" s="232" t="s">
        <v>1121</v>
      </c>
      <c r="B1217" s="205">
        <f>SUM(B1218:B1221)</f>
        <v>0</v>
      </c>
      <c r="C1217" s="205">
        <f>SUM(C1218:C1221)</f>
        <v>0</v>
      </c>
      <c r="D1217" s="207"/>
      <c r="E1217" s="205"/>
    </row>
    <row r="1218" spans="1:5" s="157" customFormat="1" ht="14.25">
      <c r="A1218" s="233" t="s">
        <v>1122</v>
      </c>
      <c r="B1218" s="85"/>
      <c r="C1218" s="85"/>
      <c r="D1218" s="210"/>
      <c r="E1218" s="85"/>
    </row>
    <row r="1219" spans="1:5" s="157" customFormat="1" ht="14.25">
      <c r="A1219" s="233" t="s">
        <v>1123</v>
      </c>
      <c r="B1219" s="85"/>
      <c r="C1219" s="85"/>
      <c r="D1219" s="210"/>
      <c r="E1219" s="85"/>
    </row>
    <row r="1220" spans="1:5" s="157" customFormat="1" ht="14.25">
      <c r="A1220" s="233" t="s">
        <v>1124</v>
      </c>
      <c r="B1220" s="85"/>
      <c r="C1220" s="85"/>
      <c r="D1220" s="210"/>
      <c r="E1220" s="85"/>
    </row>
    <row r="1221" spans="1:5" s="157" customFormat="1" ht="14.25">
      <c r="A1221" s="233" t="s">
        <v>1125</v>
      </c>
      <c r="B1221" s="85"/>
      <c r="C1221" s="85"/>
      <c r="D1221" s="210"/>
      <c r="E1221" s="85"/>
    </row>
    <row r="1222" spans="1:5" s="157" customFormat="1" ht="14.25">
      <c r="A1222" s="232" t="s">
        <v>1126</v>
      </c>
      <c r="B1222" s="205">
        <f>SUM(B1223:B1227)</f>
        <v>108</v>
      </c>
      <c r="C1222" s="205">
        <f>SUM(C1223:C1227)</f>
        <v>108</v>
      </c>
      <c r="D1222" s="207">
        <f>C1222/B1222*100</f>
        <v>100</v>
      </c>
      <c r="E1222" s="205"/>
    </row>
    <row r="1223" spans="1:5" s="157" customFormat="1" ht="14.25">
      <c r="A1223" s="233" t="s">
        <v>1127</v>
      </c>
      <c r="B1223" s="85">
        <v>108</v>
      </c>
      <c r="C1223" s="85">
        <v>108</v>
      </c>
      <c r="D1223" s="210">
        <f>C1223/B1223*100</f>
        <v>100</v>
      </c>
      <c r="E1223" s="85"/>
    </row>
    <row r="1224" spans="1:5" s="157" customFormat="1" ht="14.25">
      <c r="A1224" s="233" t="s">
        <v>1128</v>
      </c>
      <c r="B1224" s="85"/>
      <c r="C1224" s="85"/>
      <c r="D1224" s="210"/>
      <c r="E1224" s="85"/>
    </row>
    <row r="1225" spans="1:5" s="157" customFormat="1" ht="14.25">
      <c r="A1225" s="233" t="s">
        <v>1129</v>
      </c>
      <c r="B1225" s="85"/>
      <c r="C1225" s="85"/>
      <c r="D1225" s="210"/>
      <c r="E1225" s="85"/>
    </row>
    <row r="1226" spans="1:5" s="157" customFormat="1" ht="14.25">
      <c r="A1226" s="233" t="s">
        <v>1130</v>
      </c>
      <c r="B1226" s="85"/>
      <c r="C1226" s="85"/>
      <c r="D1226" s="210"/>
      <c r="E1226" s="85"/>
    </row>
    <row r="1227" spans="1:5" s="157" customFormat="1" ht="14.25">
      <c r="A1227" s="233" t="s">
        <v>1131</v>
      </c>
      <c r="B1227" s="85"/>
      <c r="C1227" s="85"/>
      <c r="D1227" s="210"/>
      <c r="E1227" s="85"/>
    </row>
    <row r="1228" spans="1:5" s="157" customFormat="1" ht="14.25">
      <c r="A1228" s="232" t="s">
        <v>1132</v>
      </c>
      <c r="B1228" s="205">
        <f>SUM(B1229:B1239)</f>
        <v>0</v>
      </c>
      <c r="C1228" s="205">
        <f>SUM(C1229:C1239)</f>
        <v>0</v>
      </c>
      <c r="D1228" s="207"/>
      <c r="E1228" s="205"/>
    </row>
    <row r="1229" spans="1:5" s="157" customFormat="1" ht="14.25">
      <c r="A1229" s="233" t="s">
        <v>1133</v>
      </c>
      <c r="B1229" s="85"/>
      <c r="C1229" s="85"/>
      <c r="D1229" s="210"/>
      <c r="E1229" s="85"/>
    </row>
    <row r="1230" spans="1:5" s="157" customFormat="1" ht="14.25">
      <c r="A1230" s="233" t="s">
        <v>1134</v>
      </c>
      <c r="B1230" s="85"/>
      <c r="C1230" s="85"/>
      <c r="D1230" s="210"/>
      <c r="E1230" s="85"/>
    </row>
    <row r="1231" spans="1:5" s="157" customFormat="1" ht="14.25">
      <c r="A1231" s="233" t="s">
        <v>1135</v>
      </c>
      <c r="B1231" s="85"/>
      <c r="C1231" s="85"/>
      <c r="D1231" s="210"/>
      <c r="E1231" s="85"/>
    </row>
    <row r="1232" spans="1:5" s="157" customFormat="1" ht="14.25">
      <c r="A1232" s="233" t="s">
        <v>1136</v>
      </c>
      <c r="B1232" s="85"/>
      <c r="C1232" s="85"/>
      <c r="D1232" s="210"/>
      <c r="E1232" s="85"/>
    </row>
    <row r="1233" spans="1:5" s="157" customFormat="1" ht="14.25">
      <c r="A1233" s="233" t="s">
        <v>1137</v>
      </c>
      <c r="B1233" s="85"/>
      <c r="C1233" s="85"/>
      <c r="D1233" s="210"/>
      <c r="E1233" s="85"/>
    </row>
    <row r="1234" spans="1:5" s="157" customFormat="1" ht="14.25">
      <c r="A1234" s="233" t="s">
        <v>1138</v>
      </c>
      <c r="B1234" s="85"/>
      <c r="C1234" s="85"/>
      <c r="D1234" s="210"/>
      <c r="E1234" s="85"/>
    </row>
    <row r="1235" spans="1:5" s="157" customFormat="1" ht="14.25">
      <c r="A1235" s="233" t="s">
        <v>1139</v>
      </c>
      <c r="B1235" s="85"/>
      <c r="C1235" s="85"/>
      <c r="D1235" s="210"/>
      <c r="E1235" s="85"/>
    </row>
    <row r="1236" spans="1:5" s="157" customFormat="1" ht="14.25">
      <c r="A1236" s="233" t="s">
        <v>1140</v>
      </c>
      <c r="B1236" s="85"/>
      <c r="C1236" s="85"/>
      <c r="D1236" s="210"/>
      <c r="E1236" s="85"/>
    </row>
    <row r="1237" spans="1:5" s="157" customFormat="1" ht="14.25">
      <c r="A1237" s="233" t="s">
        <v>1141</v>
      </c>
      <c r="B1237" s="85"/>
      <c r="C1237" s="85"/>
      <c r="D1237" s="210"/>
      <c r="E1237" s="85"/>
    </row>
    <row r="1238" spans="1:5" s="157" customFormat="1" ht="14.25">
      <c r="A1238" s="233" t="s">
        <v>1142</v>
      </c>
      <c r="B1238" s="85"/>
      <c r="C1238" s="85"/>
      <c r="D1238" s="210"/>
      <c r="E1238" s="85"/>
    </row>
    <row r="1239" spans="1:5" s="157" customFormat="1" ht="14.25">
      <c r="A1239" s="233" t="s">
        <v>1143</v>
      </c>
      <c r="B1239" s="85"/>
      <c r="C1239" s="85"/>
      <c r="D1239" s="210"/>
      <c r="E1239" s="85"/>
    </row>
    <row r="1240" spans="1:5" s="157" customFormat="1" ht="14.25">
      <c r="A1240" s="230" t="s">
        <v>202</v>
      </c>
      <c r="B1240" s="205">
        <f>B1241+B1253+B1259+B1265+B1273+B1286+B1290</f>
        <v>2264</v>
      </c>
      <c r="C1240" s="205">
        <f>C1241+C1253+C1259+C1265+C1273+C1286+C1290</f>
        <v>1983</v>
      </c>
      <c r="D1240" s="207">
        <f aca="true" t="shared" si="73" ref="D1240:D1242">C1240/B1240*100</f>
        <v>87.58833922261485</v>
      </c>
      <c r="E1240" s="205"/>
    </row>
    <row r="1241" spans="1:5" s="157" customFormat="1" ht="14.25">
      <c r="A1241" s="230" t="s">
        <v>1144</v>
      </c>
      <c r="B1241" s="205">
        <f>SUM(B1242:B1252)</f>
        <v>274</v>
      </c>
      <c r="C1241" s="205">
        <f>SUM(C1242:C1252)</f>
        <v>271</v>
      </c>
      <c r="D1241" s="207">
        <f t="shared" si="73"/>
        <v>98.90510948905109</v>
      </c>
      <c r="E1241" s="205"/>
    </row>
    <row r="1242" spans="1:5" s="157" customFormat="1" ht="14.25">
      <c r="A1242" s="231" t="s">
        <v>1145</v>
      </c>
      <c r="B1242" s="85">
        <v>269</v>
      </c>
      <c r="C1242" s="85">
        <v>271</v>
      </c>
      <c r="D1242" s="210">
        <f t="shared" si="73"/>
        <v>100.74349442379183</v>
      </c>
      <c r="E1242" s="85"/>
    </row>
    <row r="1243" spans="1:5" s="157" customFormat="1" ht="14.25">
      <c r="A1243" s="231" t="s">
        <v>1146</v>
      </c>
      <c r="B1243" s="85"/>
      <c r="C1243" s="85"/>
      <c r="D1243" s="210"/>
      <c r="E1243" s="85"/>
    </row>
    <row r="1244" spans="1:5" s="157" customFormat="1" ht="14.25">
      <c r="A1244" s="231" t="s">
        <v>1147</v>
      </c>
      <c r="B1244" s="85"/>
      <c r="C1244" s="85"/>
      <c r="D1244" s="210"/>
      <c r="E1244" s="85"/>
    </row>
    <row r="1245" spans="1:5" s="157" customFormat="1" ht="14.25">
      <c r="A1245" s="231" t="s">
        <v>1148</v>
      </c>
      <c r="B1245" s="85"/>
      <c r="C1245" s="85"/>
      <c r="D1245" s="210"/>
      <c r="E1245" s="85"/>
    </row>
    <row r="1246" spans="1:5" s="157" customFormat="1" ht="14.25">
      <c r="A1246" s="231" t="s">
        <v>1149</v>
      </c>
      <c r="B1246" s="85"/>
      <c r="C1246" s="85"/>
      <c r="D1246" s="210"/>
      <c r="E1246" s="85"/>
    </row>
    <row r="1247" spans="1:5" s="157" customFormat="1" ht="14.25">
      <c r="A1247" s="231" t="s">
        <v>1150</v>
      </c>
      <c r="B1247" s="85"/>
      <c r="C1247" s="85"/>
      <c r="D1247" s="210"/>
      <c r="E1247" s="85"/>
    </row>
    <row r="1248" spans="1:5" s="157" customFormat="1" ht="14.25">
      <c r="A1248" s="231" t="s">
        <v>1151</v>
      </c>
      <c r="B1248" s="85"/>
      <c r="C1248" s="85"/>
      <c r="D1248" s="210"/>
      <c r="E1248" s="85"/>
    </row>
    <row r="1249" spans="1:5" s="157" customFormat="1" ht="14.25">
      <c r="A1249" s="231" t="s">
        <v>1152</v>
      </c>
      <c r="B1249" s="85"/>
      <c r="C1249" s="85"/>
      <c r="D1249" s="210"/>
      <c r="E1249" s="85"/>
    </row>
    <row r="1250" spans="1:5" s="157" customFormat="1" ht="14.25">
      <c r="A1250" s="231" t="s">
        <v>1153</v>
      </c>
      <c r="B1250" s="85"/>
      <c r="C1250" s="85"/>
      <c r="D1250" s="210"/>
      <c r="E1250" s="85"/>
    </row>
    <row r="1251" spans="1:5" s="157" customFormat="1" ht="14.25">
      <c r="A1251" s="231" t="s">
        <v>1154</v>
      </c>
      <c r="B1251" s="85"/>
      <c r="C1251" s="85"/>
      <c r="D1251" s="210"/>
      <c r="E1251" s="85"/>
    </row>
    <row r="1252" spans="1:5" s="157" customFormat="1" ht="14.25">
      <c r="A1252" s="231" t="s">
        <v>1155</v>
      </c>
      <c r="B1252" s="85">
        <v>5</v>
      </c>
      <c r="C1252" s="85"/>
      <c r="D1252" s="210"/>
      <c r="E1252" s="85"/>
    </row>
    <row r="1253" spans="1:5" s="157" customFormat="1" ht="14.25">
      <c r="A1253" s="230" t="s">
        <v>1156</v>
      </c>
      <c r="B1253" s="205">
        <f>SUM(B1254:B1258)</f>
        <v>248</v>
      </c>
      <c r="C1253" s="205">
        <f>SUM(C1254:C1258)</f>
        <v>174</v>
      </c>
      <c r="D1253" s="207"/>
      <c r="E1253" s="205"/>
    </row>
    <row r="1254" spans="1:5" s="157" customFormat="1" ht="14.25">
      <c r="A1254" s="231" t="s">
        <v>1145</v>
      </c>
      <c r="B1254" s="85"/>
      <c r="C1254" s="85"/>
      <c r="D1254" s="210"/>
      <c r="E1254" s="85"/>
    </row>
    <row r="1255" spans="1:5" s="157" customFormat="1" ht="14.25">
      <c r="A1255" s="231" t="s">
        <v>1157</v>
      </c>
      <c r="B1255" s="85"/>
      <c r="C1255" s="85"/>
      <c r="D1255" s="210"/>
      <c r="E1255" s="85"/>
    </row>
    <row r="1256" spans="1:5" s="157" customFormat="1" ht="14.25">
      <c r="A1256" s="231" t="s">
        <v>1147</v>
      </c>
      <c r="B1256" s="85"/>
      <c r="C1256" s="85"/>
      <c r="D1256" s="210"/>
      <c r="E1256" s="85"/>
    </row>
    <row r="1257" spans="1:5" s="157" customFormat="1" ht="14.25">
      <c r="A1257" s="231" t="s">
        <v>1158</v>
      </c>
      <c r="B1257" s="85">
        <v>248</v>
      </c>
      <c r="C1257" s="85">
        <v>165</v>
      </c>
      <c r="D1257" s="210"/>
      <c r="E1257" s="85"/>
    </row>
    <row r="1258" spans="1:5" s="157" customFormat="1" ht="14.25">
      <c r="A1258" s="231" t="s">
        <v>1159</v>
      </c>
      <c r="B1258" s="85"/>
      <c r="C1258" s="85">
        <v>9</v>
      </c>
      <c r="D1258" s="210"/>
      <c r="E1258" s="85"/>
    </row>
    <row r="1259" spans="1:5" s="157" customFormat="1" ht="14.25">
      <c r="A1259" s="230" t="s">
        <v>1160</v>
      </c>
      <c r="B1259" s="205">
        <f>SUM(B1260:B1264)</f>
        <v>0</v>
      </c>
      <c r="C1259" s="205">
        <f>SUM(C1260:C1264)</f>
        <v>0</v>
      </c>
      <c r="D1259" s="207"/>
      <c r="E1259" s="205"/>
    </row>
    <row r="1260" spans="1:5" s="157" customFormat="1" ht="14.25">
      <c r="A1260" s="231" t="s">
        <v>1145</v>
      </c>
      <c r="B1260" s="85"/>
      <c r="C1260" s="85"/>
      <c r="D1260" s="210"/>
      <c r="E1260" s="85"/>
    </row>
    <row r="1261" spans="1:5" s="157" customFormat="1" ht="14.25">
      <c r="A1261" s="231" t="s">
        <v>1146</v>
      </c>
      <c r="B1261" s="85"/>
      <c r="C1261" s="85"/>
      <c r="D1261" s="210"/>
      <c r="E1261" s="85"/>
    </row>
    <row r="1262" spans="1:5" s="157" customFormat="1" ht="14.25">
      <c r="A1262" s="231" t="s">
        <v>1147</v>
      </c>
      <c r="B1262" s="85"/>
      <c r="C1262" s="85"/>
      <c r="D1262" s="210"/>
      <c r="E1262" s="85"/>
    </row>
    <row r="1263" spans="1:5" s="157" customFormat="1" ht="14.25">
      <c r="A1263" s="231" t="s">
        <v>1161</v>
      </c>
      <c r="B1263" s="85"/>
      <c r="C1263" s="85"/>
      <c r="D1263" s="210"/>
      <c r="E1263" s="85"/>
    </row>
    <row r="1264" spans="1:5" s="157" customFormat="1" ht="14.25">
      <c r="A1264" s="231" t="s">
        <v>1159</v>
      </c>
      <c r="B1264" s="85"/>
      <c r="C1264" s="85"/>
      <c r="D1264" s="210"/>
      <c r="E1264" s="85"/>
    </row>
    <row r="1265" spans="1:5" s="157" customFormat="1" ht="14.25">
      <c r="A1265" s="230" t="s">
        <v>1162</v>
      </c>
      <c r="B1265" s="205">
        <f>SUM(B1266:B1272)</f>
        <v>0</v>
      </c>
      <c r="C1265" s="205">
        <f>SUM(C1266:C1272)</f>
        <v>0</v>
      </c>
      <c r="D1265" s="207"/>
      <c r="E1265" s="205"/>
    </row>
    <row r="1266" spans="1:5" s="157" customFormat="1" ht="14.25">
      <c r="A1266" s="231" t="s">
        <v>1145</v>
      </c>
      <c r="B1266" s="85"/>
      <c r="C1266" s="85"/>
      <c r="D1266" s="210"/>
      <c r="E1266" s="85"/>
    </row>
    <row r="1267" spans="1:5" s="157" customFormat="1" ht="14.25">
      <c r="A1267" s="231" t="s">
        <v>1146</v>
      </c>
      <c r="B1267" s="85"/>
      <c r="C1267" s="85"/>
      <c r="D1267" s="210"/>
      <c r="E1267" s="85"/>
    </row>
    <row r="1268" spans="1:5" s="157" customFormat="1" ht="14.25">
      <c r="A1268" s="231" t="s">
        <v>1147</v>
      </c>
      <c r="B1268" s="85"/>
      <c r="C1268" s="85"/>
      <c r="D1268" s="210"/>
      <c r="E1268" s="85"/>
    </row>
    <row r="1269" spans="1:5" s="157" customFormat="1" ht="14.25">
      <c r="A1269" s="231" t="s">
        <v>1163</v>
      </c>
      <c r="B1269" s="85"/>
      <c r="C1269" s="85"/>
      <c r="D1269" s="210"/>
      <c r="E1269" s="85"/>
    </row>
    <row r="1270" spans="1:5" s="157" customFormat="1" ht="14.25">
      <c r="A1270" s="231" t="s">
        <v>1164</v>
      </c>
      <c r="B1270" s="85"/>
      <c r="C1270" s="85"/>
      <c r="D1270" s="210"/>
      <c r="E1270" s="85"/>
    </row>
    <row r="1271" spans="1:5" s="157" customFormat="1" ht="14.25">
      <c r="A1271" s="231" t="s">
        <v>1154</v>
      </c>
      <c r="B1271" s="85"/>
      <c r="C1271" s="85"/>
      <c r="D1271" s="210"/>
      <c r="E1271" s="85"/>
    </row>
    <row r="1272" spans="1:5" s="157" customFormat="1" ht="14.25">
      <c r="A1272" s="231" t="s">
        <v>1165</v>
      </c>
      <c r="B1272" s="85"/>
      <c r="C1272" s="85"/>
      <c r="D1272" s="210"/>
      <c r="E1272" s="85"/>
    </row>
    <row r="1273" spans="1:5" s="157" customFormat="1" ht="14.25">
      <c r="A1273" s="230" t="s">
        <v>1166</v>
      </c>
      <c r="B1273" s="205">
        <f>SUM(B1274:B1285)</f>
        <v>56</v>
      </c>
      <c r="C1273" s="205">
        <f>SUM(C1274:C1285)</f>
        <v>49</v>
      </c>
      <c r="D1273" s="207">
        <f>C1273/B1273*100</f>
        <v>87.5</v>
      </c>
      <c r="E1273" s="205"/>
    </row>
    <row r="1274" spans="1:5" s="157" customFormat="1" ht="14.25">
      <c r="A1274" s="231" t="s">
        <v>1145</v>
      </c>
      <c r="B1274" s="85"/>
      <c r="C1274" s="85"/>
      <c r="D1274" s="210"/>
      <c r="E1274" s="85"/>
    </row>
    <row r="1275" spans="1:5" s="157" customFormat="1" ht="14.25">
      <c r="A1275" s="231" t="s">
        <v>1146</v>
      </c>
      <c r="B1275" s="85"/>
      <c r="C1275" s="85"/>
      <c r="D1275" s="210"/>
      <c r="E1275" s="85"/>
    </row>
    <row r="1276" spans="1:5" s="157" customFormat="1" ht="14.25">
      <c r="A1276" s="231" t="s">
        <v>1147</v>
      </c>
      <c r="B1276" s="85"/>
      <c r="C1276" s="85"/>
      <c r="D1276" s="210"/>
      <c r="E1276" s="85"/>
    </row>
    <row r="1277" spans="1:5" s="157" customFormat="1" ht="14.25">
      <c r="A1277" s="231" t="s">
        <v>1167</v>
      </c>
      <c r="B1277" s="85"/>
      <c r="C1277" s="85"/>
      <c r="D1277" s="210"/>
      <c r="E1277" s="85"/>
    </row>
    <row r="1278" spans="1:5" s="157" customFormat="1" ht="14.25">
      <c r="A1278" s="231" t="s">
        <v>1168</v>
      </c>
      <c r="B1278" s="85"/>
      <c r="C1278" s="85"/>
      <c r="D1278" s="210"/>
      <c r="E1278" s="85"/>
    </row>
    <row r="1279" spans="1:5" s="157" customFormat="1" ht="14.25">
      <c r="A1279" s="231" t="s">
        <v>1169</v>
      </c>
      <c r="B1279" s="85"/>
      <c r="C1279" s="85"/>
      <c r="D1279" s="210"/>
      <c r="E1279" s="85"/>
    </row>
    <row r="1280" spans="1:5" s="157" customFormat="1" ht="14.25">
      <c r="A1280" s="231" t="s">
        <v>1170</v>
      </c>
      <c r="B1280" s="85"/>
      <c r="C1280" s="85"/>
      <c r="D1280" s="210"/>
      <c r="E1280" s="85"/>
    </row>
    <row r="1281" spans="1:5" s="157" customFormat="1" ht="14.25">
      <c r="A1281" s="231" t="s">
        <v>1171</v>
      </c>
      <c r="B1281" s="85"/>
      <c r="C1281" s="85"/>
      <c r="D1281" s="210"/>
      <c r="E1281" s="85"/>
    </row>
    <row r="1282" spans="1:5" s="157" customFormat="1" ht="14.25">
      <c r="A1282" s="231" t="s">
        <v>1172</v>
      </c>
      <c r="B1282" s="85"/>
      <c r="C1282" s="85"/>
      <c r="D1282" s="210"/>
      <c r="E1282" s="85"/>
    </row>
    <row r="1283" spans="1:5" s="157" customFormat="1" ht="14.25">
      <c r="A1283" s="231" t="s">
        <v>1173</v>
      </c>
      <c r="B1283" s="85"/>
      <c r="C1283" s="85"/>
      <c r="D1283" s="210"/>
      <c r="E1283" s="85"/>
    </row>
    <row r="1284" spans="1:5" s="157" customFormat="1" ht="14.25">
      <c r="A1284" s="231" t="s">
        <v>1174</v>
      </c>
      <c r="B1284" s="85">
        <v>56</v>
      </c>
      <c r="C1284" s="85">
        <v>49</v>
      </c>
      <c r="D1284" s="210">
        <f aca="true" t="shared" si="74" ref="D1284:D1287">C1284/B1284*100</f>
        <v>87.5</v>
      </c>
      <c r="E1284" s="85"/>
    </row>
    <row r="1285" spans="1:5" s="157" customFormat="1" ht="14.25">
      <c r="A1285" s="231" t="s">
        <v>1175</v>
      </c>
      <c r="B1285" s="85"/>
      <c r="C1285" s="85"/>
      <c r="D1285" s="210"/>
      <c r="E1285" s="85"/>
    </row>
    <row r="1286" spans="1:5" s="157" customFormat="1" ht="14.25">
      <c r="A1286" s="230" t="s">
        <v>1176</v>
      </c>
      <c r="B1286" s="205">
        <f>SUM(B1287:B1289)</f>
        <v>693</v>
      </c>
      <c r="C1286" s="205">
        <f>SUM(C1287:C1289)</f>
        <v>759</v>
      </c>
      <c r="D1286" s="207">
        <f t="shared" si="74"/>
        <v>109.52380952380953</v>
      </c>
      <c r="E1286" s="205"/>
    </row>
    <row r="1287" spans="1:5" s="157" customFormat="1" ht="14.25">
      <c r="A1287" s="231" t="s">
        <v>1177</v>
      </c>
      <c r="B1287" s="85">
        <v>693</v>
      </c>
      <c r="C1287" s="85">
        <v>759</v>
      </c>
      <c r="D1287" s="210">
        <f t="shared" si="74"/>
        <v>109.52380952380953</v>
      </c>
      <c r="E1287" s="85"/>
    </row>
    <row r="1288" spans="1:5" s="157" customFormat="1" ht="14.25">
      <c r="A1288" s="231" t="s">
        <v>1178</v>
      </c>
      <c r="B1288" s="85"/>
      <c r="C1288" s="85"/>
      <c r="D1288" s="210"/>
      <c r="E1288" s="85"/>
    </row>
    <row r="1289" spans="1:5" s="157" customFormat="1" ht="14.25">
      <c r="A1289" s="231" t="s">
        <v>1179</v>
      </c>
      <c r="B1289" s="85"/>
      <c r="C1289" s="85"/>
      <c r="D1289" s="210"/>
      <c r="E1289" s="85"/>
    </row>
    <row r="1290" spans="1:5" s="157" customFormat="1" ht="14.25">
      <c r="A1290" s="230" t="s">
        <v>1180</v>
      </c>
      <c r="B1290" s="205">
        <f>SUM(B1291:B1295)</f>
        <v>993</v>
      </c>
      <c r="C1290" s="205">
        <f>SUM(C1291:C1295)</f>
        <v>730</v>
      </c>
      <c r="D1290" s="207">
        <f aca="true" t="shared" si="75" ref="D1290:D1292">C1290/B1290*100</f>
        <v>73.51460221550856</v>
      </c>
      <c r="E1290" s="205"/>
    </row>
    <row r="1291" spans="1:5" s="157" customFormat="1" ht="14.25">
      <c r="A1291" s="231" t="s">
        <v>1181</v>
      </c>
      <c r="B1291" s="85">
        <v>500</v>
      </c>
      <c r="C1291" s="85">
        <v>512</v>
      </c>
      <c r="D1291" s="210">
        <f t="shared" si="75"/>
        <v>102.4</v>
      </c>
      <c r="E1291" s="85"/>
    </row>
    <row r="1292" spans="1:5" s="157" customFormat="1" ht="14.25">
      <c r="A1292" s="231" t="s">
        <v>1182</v>
      </c>
      <c r="B1292" s="85">
        <v>293</v>
      </c>
      <c r="C1292" s="85">
        <v>218</v>
      </c>
      <c r="D1292" s="210">
        <f t="shared" si="75"/>
        <v>74.40273037542661</v>
      </c>
      <c r="E1292" s="85"/>
    </row>
    <row r="1293" spans="1:5" s="157" customFormat="1" ht="14.25">
      <c r="A1293" s="231" t="s">
        <v>1183</v>
      </c>
      <c r="B1293" s="85">
        <v>200</v>
      </c>
      <c r="C1293" s="85"/>
      <c r="D1293" s="210"/>
      <c r="E1293" s="85"/>
    </row>
    <row r="1294" spans="1:5" s="157" customFormat="1" ht="14.25">
      <c r="A1294" s="231" t="s">
        <v>1184</v>
      </c>
      <c r="B1294" s="85"/>
      <c r="C1294" s="85"/>
      <c r="D1294" s="210"/>
      <c r="E1294" s="85"/>
    </row>
    <row r="1295" spans="1:5" s="157" customFormat="1" ht="14.25">
      <c r="A1295" s="231" t="s">
        <v>1185</v>
      </c>
      <c r="B1295" s="85"/>
      <c r="C1295" s="85"/>
      <c r="D1295" s="210"/>
      <c r="E1295" s="85"/>
    </row>
    <row r="1296" spans="1:5" s="157" customFormat="1" ht="14.25">
      <c r="A1296" s="230" t="s">
        <v>1186</v>
      </c>
      <c r="B1296" s="205"/>
      <c r="C1296" s="205"/>
      <c r="D1296" s="207"/>
      <c r="E1296" s="205"/>
    </row>
    <row r="1297" spans="1:5" s="157" customFormat="1" ht="14.25">
      <c r="A1297" s="233" t="s">
        <v>1187</v>
      </c>
      <c r="B1297" s="85"/>
      <c r="C1297" s="85">
        <v>2500</v>
      </c>
      <c r="D1297" s="210"/>
      <c r="E1297" s="85"/>
    </row>
    <row r="1298" spans="1:5" s="157" customFormat="1" ht="14.25">
      <c r="A1298" s="232" t="s">
        <v>1188</v>
      </c>
      <c r="B1298" s="205">
        <f>B1299</f>
        <v>0</v>
      </c>
      <c r="C1298" s="205">
        <f>C1299</f>
        <v>0</v>
      </c>
      <c r="D1298" s="207"/>
      <c r="E1298" s="205"/>
    </row>
    <row r="1299" spans="1:5" s="157" customFormat="1" ht="14.25">
      <c r="A1299" s="232" t="s">
        <v>1189</v>
      </c>
      <c r="B1299" s="205">
        <f>SUM(B1300:B1303)</f>
        <v>0</v>
      </c>
      <c r="C1299" s="205">
        <f>SUM(C1300:C1303)</f>
        <v>0</v>
      </c>
      <c r="D1299" s="207"/>
      <c r="E1299" s="205"/>
    </row>
    <row r="1300" spans="1:5" s="157" customFormat="1" ht="14.25">
      <c r="A1300" s="233" t="s">
        <v>1190</v>
      </c>
      <c r="B1300" s="85"/>
      <c r="C1300" s="85"/>
      <c r="D1300" s="210"/>
      <c r="E1300" s="85"/>
    </row>
    <row r="1301" spans="1:5" s="157" customFormat="1" ht="14.25">
      <c r="A1301" s="233" t="s">
        <v>1191</v>
      </c>
      <c r="B1301" s="85"/>
      <c r="C1301" s="85"/>
      <c r="D1301" s="210"/>
      <c r="E1301" s="85"/>
    </row>
    <row r="1302" spans="1:5" s="157" customFormat="1" ht="14.25">
      <c r="A1302" s="233" t="s">
        <v>1192</v>
      </c>
      <c r="B1302" s="85"/>
      <c r="C1302" s="85"/>
      <c r="D1302" s="210"/>
      <c r="E1302" s="85"/>
    </row>
    <row r="1303" spans="1:5" s="157" customFormat="1" ht="14.25">
      <c r="A1303" s="233" t="s">
        <v>1193</v>
      </c>
      <c r="B1303" s="85"/>
      <c r="C1303" s="85"/>
      <c r="D1303" s="210"/>
      <c r="E1303" s="85"/>
    </row>
    <row r="1304" spans="1:5" s="157" customFormat="1" ht="14.25">
      <c r="A1304" s="232" t="s">
        <v>1194</v>
      </c>
      <c r="B1304" s="205">
        <f>B1305</f>
        <v>1006</v>
      </c>
      <c r="C1304" s="205">
        <f>C1305</f>
        <v>1151</v>
      </c>
      <c r="D1304" s="207">
        <f aca="true" t="shared" si="76" ref="D1304:D1306">C1304/B1304*100</f>
        <v>114.41351888667992</v>
      </c>
      <c r="E1304" s="205"/>
    </row>
    <row r="1305" spans="1:5" s="157" customFormat="1" ht="14.25">
      <c r="A1305" s="232" t="s">
        <v>1195</v>
      </c>
      <c r="B1305" s="205">
        <f>SUM(B1306:B1309)</f>
        <v>1006</v>
      </c>
      <c r="C1305" s="205">
        <f>SUM(C1306:C1309)</f>
        <v>1151</v>
      </c>
      <c r="D1305" s="207">
        <f t="shared" si="76"/>
        <v>114.41351888667992</v>
      </c>
      <c r="E1305" s="205"/>
    </row>
    <row r="1306" spans="1:5" s="157" customFormat="1" ht="14.25">
      <c r="A1306" s="233" t="s">
        <v>1196</v>
      </c>
      <c r="B1306" s="85">
        <v>1006</v>
      </c>
      <c r="C1306" s="85">
        <v>1151</v>
      </c>
      <c r="D1306" s="210">
        <f t="shared" si="76"/>
        <v>114.41351888667992</v>
      </c>
      <c r="E1306" s="85"/>
    </row>
    <row r="1307" spans="1:5" s="157" customFormat="1" ht="14.25">
      <c r="A1307" s="233" t="s">
        <v>1197</v>
      </c>
      <c r="B1307" s="85"/>
      <c r="C1307" s="85"/>
      <c r="D1307" s="210"/>
      <c r="E1307" s="85"/>
    </row>
    <row r="1308" spans="1:5" s="157" customFormat="1" ht="14.25">
      <c r="A1308" s="233" t="s">
        <v>1198</v>
      </c>
      <c r="B1308" s="85"/>
      <c r="C1308" s="85"/>
      <c r="D1308" s="210"/>
      <c r="E1308" s="85"/>
    </row>
    <row r="1309" spans="1:5" s="157" customFormat="1" ht="14.25">
      <c r="A1309" s="233" t="s">
        <v>1199</v>
      </c>
      <c r="B1309" s="226"/>
      <c r="C1309" s="226"/>
      <c r="D1309" s="210"/>
      <c r="E1309" s="226"/>
    </row>
    <row r="1310" spans="1:5" s="157" customFormat="1" ht="14.25">
      <c r="A1310" s="205" t="s">
        <v>1200</v>
      </c>
      <c r="B1310" s="235">
        <f>B1311</f>
        <v>0</v>
      </c>
      <c r="C1310" s="235">
        <f>C1311</f>
        <v>0</v>
      </c>
      <c r="D1310" s="207"/>
      <c r="E1310" s="235"/>
    </row>
    <row r="1311" spans="1:5" s="157" customFormat="1" ht="14.25">
      <c r="A1311" s="85" t="s">
        <v>1201</v>
      </c>
      <c r="B1311" s="236"/>
      <c r="C1311" s="236"/>
      <c r="D1311" s="210"/>
      <c r="E1311" s="236"/>
    </row>
    <row r="1312" spans="1:5" s="157" customFormat="1" ht="14.25">
      <c r="A1312" s="205" t="s">
        <v>1202</v>
      </c>
      <c r="B1312" s="235">
        <f>B1313+B1314</f>
        <v>920</v>
      </c>
      <c r="C1312" s="235">
        <f>C1313+C1314</f>
        <v>2638</v>
      </c>
      <c r="D1312" s="207">
        <f aca="true" t="shared" si="77" ref="D1312:D1317">C1312/B1312*100</f>
        <v>286.7391304347826</v>
      </c>
      <c r="E1312" s="235"/>
    </row>
    <row r="1313" spans="1:5" s="157" customFormat="1" ht="14.25">
      <c r="A1313" s="85" t="s">
        <v>1203</v>
      </c>
      <c r="B1313" s="236"/>
      <c r="C1313" s="236"/>
      <c r="D1313" s="210"/>
      <c r="E1313" s="236"/>
    </row>
    <row r="1314" spans="1:5" s="157" customFormat="1" ht="14.25">
      <c r="A1314" s="85" t="s">
        <v>1204</v>
      </c>
      <c r="B1314" s="236">
        <v>920</v>
      </c>
      <c r="C1314" s="236">
        <v>2638</v>
      </c>
      <c r="D1314" s="210">
        <f t="shared" si="77"/>
        <v>286.7391304347826</v>
      </c>
      <c r="E1314" s="236"/>
    </row>
    <row r="1315" spans="1:5" s="157" customFormat="1" ht="14.25">
      <c r="A1315" s="85"/>
      <c r="B1315" s="236"/>
      <c r="C1315" s="236"/>
      <c r="D1315" s="210"/>
      <c r="E1315" s="236"/>
    </row>
    <row r="1316" spans="1:5" s="157" customFormat="1" ht="14.25">
      <c r="A1316" s="85"/>
      <c r="B1316" s="236"/>
      <c r="C1316" s="236"/>
      <c r="D1316" s="210"/>
      <c r="E1316" s="236"/>
    </row>
    <row r="1317" spans="1:5" s="157" customFormat="1" ht="14.25">
      <c r="A1317" s="237" t="s">
        <v>1205</v>
      </c>
      <c r="B1317" s="238">
        <f>B5+B253+B256+B268+B356+B410+B466+B522+B642+B713+B786+B805+B930+B994+B1060+B1080+B1095+B1105+B1169+B1187+B1240+B1298+B1304+B1310+B1312</f>
        <v>138662</v>
      </c>
      <c r="C1317" s="238">
        <f>C5+C253+C256+C268+C356+C410+C466+C522+C642+C713+C786+C805+C930+C994+C1060+C1080+C1095+C1105+C1169+C1187+C1240+C1297+C1298+C1304+C1310+C1312</f>
        <v>124288</v>
      </c>
      <c r="D1317" s="207">
        <f t="shared" si="77"/>
        <v>89.63378575240513</v>
      </c>
      <c r="E1317" s="235"/>
    </row>
  </sheetData>
  <sheetProtection/>
  <mergeCells count="1">
    <mergeCell ref="A2:E2"/>
  </mergeCells>
  <printOptions horizontalCentered="1"/>
  <pageMargins left="0.31" right="0.31" top="0.35" bottom="0.47" header="0.31" footer="0.2"/>
  <pageSetup horizontalDpi="600" verticalDpi="600" orientation="landscape" paperSize="9" scale="80"/>
  <headerFooter>
    <oddFooter>&amp;C第 &amp;P 页，共 &amp;N 页</oddFooter>
  </headerFooter>
  <legacyDrawing r:id="rId2"/>
</worksheet>
</file>

<file path=xl/worksheets/sheet7.xml><?xml version="1.0" encoding="utf-8"?>
<worksheet xmlns="http://schemas.openxmlformats.org/spreadsheetml/2006/main" xmlns:r="http://schemas.openxmlformats.org/officeDocument/2006/relationships">
  <dimension ref="A1:G17"/>
  <sheetViews>
    <sheetView showGridLines="0" showZeros="0" workbookViewId="0" topLeftCell="A1">
      <selection activeCell="A10" sqref="A10"/>
    </sheetView>
  </sheetViews>
  <sheetFormatPr defaultColWidth="6.875" defaultRowHeight="14.25"/>
  <cols>
    <col min="1" max="1" width="43.00390625" style="93" customWidth="1"/>
    <col min="2" max="2" width="14.00390625" style="95" customWidth="1"/>
    <col min="3" max="3" width="70.75390625" style="93" customWidth="1"/>
    <col min="4" max="16384" width="6.875" style="93" customWidth="1"/>
  </cols>
  <sheetData>
    <row r="1" ht="15.75" customHeight="1">
      <c r="A1" s="96" t="s">
        <v>1206</v>
      </c>
    </row>
    <row r="2" spans="1:3" ht="17.25" customHeight="1">
      <c r="A2" s="97" t="s">
        <v>1207</v>
      </c>
      <c r="B2" s="97"/>
      <c r="C2" s="97"/>
    </row>
    <row r="3" spans="1:3" ht="18" customHeight="1">
      <c r="A3" s="98"/>
      <c r="B3" s="99"/>
      <c r="C3" s="100" t="s">
        <v>22</v>
      </c>
    </row>
    <row r="4" spans="1:3" ht="21" customHeight="1">
      <c r="A4" s="101" t="s">
        <v>1208</v>
      </c>
      <c r="B4" s="102" t="s">
        <v>25</v>
      </c>
      <c r="C4" s="103" t="s">
        <v>26</v>
      </c>
    </row>
    <row r="5" spans="1:5" ht="19.5" customHeight="1">
      <c r="A5" s="104" t="s">
        <v>1209</v>
      </c>
      <c r="B5" s="109">
        <v>124781</v>
      </c>
      <c r="C5" s="106"/>
      <c r="D5" s="107"/>
      <c r="E5" s="98"/>
    </row>
    <row r="6" spans="1:5" ht="19.5" customHeight="1">
      <c r="A6" s="108" t="s">
        <v>1210</v>
      </c>
      <c r="B6" s="109">
        <v>19080</v>
      </c>
      <c r="C6" s="110"/>
      <c r="E6" s="98"/>
    </row>
    <row r="7" spans="1:5" ht="19.5" customHeight="1">
      <c r="A7" s="108" t="s">
        <v>1211</v>
      </c>
      <c r="B7" s="109">
        <v>21147</v>
      </c>
      <c r="C7" s="110"/>
      <c r="D7" s="98"/>
      <c r="E7" s="98"/>
    </row>
    <row r="8" spans="1:5" ht="19.5" customHeight="1">
      <c r="A8" s="108" t="s">
        <v>1212</v>
      </c>
      <c r="B8" s="109">
        <v>28129</v>
      </c>
      <c r="C8" s="111" t="s">
        <v>1213</v>
      </c>
      <c r="D8" s="98"/>
      <c r="E8" s="98"/>
    </row>
    <row r="9" spans="1:4" ht="19.5" customHeight="1">
      <c r="A9" s="108" t="s">
        <v>1214</v>
      </c>
      <c r="B9" s="109">
        <v>26040</v>
      </c>
      <c r="C9" s="110"/>
      <c r="D9" s="98"/>
    </row>
    <row r="10" spans="1:4" ht="19.5" customHeight="1">
      <c r="A10" s="108" t="s">
        <v>1215</v>
      </c>
      <c r="B10" s="109">
        <v>173</v>
      </c>
      <c r="C10" s="110"/>
      <c r="D10" s="98"/>
    </row>
    <row r="11" spans="1:5" ht="19.5" customHeight="1">
      <c r="A11" s="108" t="s">
        <v>1216</v>
      </c>
      <c r="B11" s="109">
        <v>573</v>
      </c>
      <c r="C11" s="110"/>
      <c r="D11" s="98"/>
      <c r="E11" s="98"/>
    </row>
    <row r="12" spans="1:6" ht="19.5" customHeight="1">
      <c r="A12" s="108" t="s">
        <v>1217</v>
      </c>
      <c r="B12" s="109">
        <v>11858</v>
      </c>
      <c r="C12" s="110"/>
      <c r="D12" s="98"/>
      <c r="F12" s="98"/>
    </row>
    <row r="13" spans="1:6" ht="19.5" customHeight="1">
      <c r="A13" s="108" t="s">
        <v>1218</v>
      </c>
      <c r="B13" s="109">
        <v>13615</v>
      </c>
      <c r="C13" s="110"/>
      <c r="F13" s="98"/>
    </row>
    <row r="14" spans="1:7" ht="19.5" customHeight="1">
      <c r="A14" s="108" t="s">
        <v>1219</v>
      </c>
      <c r="B14" s="109">
        <v>1173</v>
      </c>
      <c r="C14" s="110"/>
      <c r="D14" s="98"/>
      <c r="G14" s="98"/>
    </row>
    <row r="15" spans="1:7" ht="19.5" customHeight="1">
      <c r="A15" s="108" t="s">
        <v>1220</v>
      </c>
      <c r="B15" s="199">
        <v>311</v>
      </c>
      <c r="C15" s="110"/>
      <c r="D15" s="98"/>
      <c r="G15" s="98"/>
    </row>
    <row r="16" spans="1:4" ht="19.5" customHeight="1">
      <c r="A16" s="200" t="s">
        <v>1221</v>
      </c>
      <c r="B16" s="199">
        <v>182</v>
      </c>
      <c r="C16" s="110"/>
      <c r="D16" s="98"/>
    </row>
    <row r="17" spans="1:3" ht="18.75" customHeight="1">
      <c r="A17" s="108" t="s">
        <v>1222</v>
      </c>
      <c r="B17" s="199">
        <v>2500</v>
      </c>
      <c r="C17" s="115"/>
    </row>
    <row r="18" ht="18" customHeight="1"/>
  </sheetData>
  <sheetProtection/>
  <mergeCells count="1">
    <mergeCell ref="A2:C2"/>
  </mergeCells>
  <printOptions horizontalCentered="1"/>
  <pageMargins left="1" right="1" top="0.16" bottom="0.68" header="0.16" footer="0.32"/>
  <pageSetup firstPageNumber="38" useFirstPageNumber="1" horizontalDpi="600" verticalDpi="600" orientation="landscape" paperSize="9"/>
  <headerFooter scaleWithDoc="0" alignWithMargins="0">
    <oddFooter>&amp;C第 &amp;P 页</oddFooter>
  </headerFooter>
</worksheet>
</file>

<file path=xl/worksheets/sheet8.xml><?xml version="1.0" encoding="utf-8"?>
<worksheet xmlns="http://schemas.openxmlformats.org/spreadsheetml/2006/main" xmlns:r="http://schemas.openxmlformats.org/officeDocument/2006/relationships">
  <dimension ref="A1:G49"/>
  <sheetViews>
    <sheetView showGridLines="0" showZeros="0" workbookViewId="0" topLeftCell="A22">
      <selection activeCell="C25" sqref="C25"/>
    </sheetView>
  </sheetViews>
  <sheetFormatPr defaultColWidth="6.875" defaultRowHeight="14.25"/>
  <cols>
    <col min="1" max="1" width="54.125" style="93" customWidth="1"/>
    <col min="2" max="2" width="22.625" style="95" customWidth="1"/>
    <col min="3" max="3" width="36.00390625" style="93" customWidth="1"/>
    <col min="4" max="16384" width="6.875" style="93" customWidth="1"/>
  </cols>
  <sheetData>
    <row r="1" ht="15.75" customHeight="1">
      <c r="A1" s="96" t="s">
        <v>1223</v>
      </c>
    </row>
    <row r="2" spans="1:3" ht="17.25" customHeight="1">
      <c r="A2" s="97" t="s">
        <v>1224</v>
      </c>
      <c r="B2" s="97"/>
      <c r="C2" s="97"/>
    </row>
    <row r="3" spans="1:3" ht="18" customHeight="1">
      <c r="A3" s="98"/>
      <c r="B3" s="99"/>
      <c r="C3" s="100" t="s">
        <v>22</v>
      </c>
    </row>
    <row r="4" spans="1:3" ht="21" customHeight="1">
      <c r="A4" s="101" t="s">
        <v>1208</v>
      </c>
      <c r="B4" s="102" t="s">
        <v>25</v>
      </c>
      <c r="C4" s="103" t="s">
        <v>26</v>
      </c>
    </row>
    <row r="5" spans="1:5" ht="19.5" customHeight="1">
      <c r="A5" s="104" t="s">
        <v>1209</v>
      </c>
      <c r="B5" s="105">
        <v>48270</v>
      </c>
      <c r="C5" s="106"/>
      <c r="D5" s="107"/>
      <c r="E5" s="98"/>
    </row>
    <row r="6" spans="1:5" ht="19.5" customHeight="1">
      <c r="A6" s="108" t="s">
        <v>1225</v>
      </c>
      <c r="B6" s="109">
        <v>41696</v>
      </c>
      <c r="C6" s="110"/>
      <c r="E6" s="98"/>
    </row>
    <row r="7" spans="1:5" ht="19.5" customHeight="1">
      <c r="A7" s="108" t="s">
        <v>1226</v>
      </c>
      <c r="B7" s="109">
        <v>13644</v>
      </c>
      <c r="C7" s="110"/>
      <c r="D7" s="98"/>
      <c r="E7" s="98"/>
    </row>
    <row r="8" spans="1:5" ht="19.5" customHeight="1">
      <c r="A8" s="108" t="s">
        <v>1227</v>
      </c>
      <c r="B8" s="109">
        <v>9998</v>
      </c>
      <c r="C8" s="110"/>
      <c r="D8" s="98"/>
      <c r="E8" s="98"/>
    </row>
    <row r="9" spans="1:4" ht="19.5" customHeight="1">
      <c r="A9" s="108" t="s">
        <v>1228</v>
      </c>
      <c r="B9" s="109">
        <v>1137</v>
      </c>
      <c r="C9" s="110"/>
      <c r="D9" s="98"/>
    </row>
    <row r="10" spans="1:4" ht="19.5" customHeight="1">
      <c r="A10" s="108" t="s">
        <v>1229</v>
      </c>
      <c r="B10" s="109">
        <v>1194</v>
      </c>
      <c r="C10" s="110"/>
      <c r="D10" s="98"/>
    </row>
    <row r="11" spans="1:5" ht="19.5" customHeight="1">
      <c r="A11" s="108" t="s">
        <v>1230</v>
      </c>
      <c r="B11" s="109">
        <v>10231</v>
      </c>
      <c r="C11" s="110"/>
      <c r="D11" s="98"/>
      <c r="E11" s="98"/>
    </row>
    <row r="12" spans="1:5" ht="19.5" customHeight="1">
      <c r="A12" s="108" t="s">
        <v>1231</v>
      </c>
      <c r="B12" s="109">
        <v>1670</v>
      </c>
      <c r="C12" s="110"/>
      <c r="D12" s="98"/>
      <c r="E12" s="98"/>
    </row>
    <row r="13" spans="1:5" ht="19.5" customHeight="1">
      <c r="A13" s="108" t="s">
        <v>1232</v>
      </c>
      <c r="B13" s="109">
        <v>36</v>
      </c>
      <c r="C13" s="111" t="s">
        <v>1233</v>
      </c>
      <c r="D13" s="98"/>
      <c r="E13" s="98"/>
    </row>
    <row r="14" spans="1:6" ht="19.5" customHeight="1">
      <c r="A14" s="108" t="s">
        <v>1234</v>
      </c>
      <c r="B14" s="109">
        <v>2812</v>
      </c>
      <c r="C14" s="110"/>
      <c r="D14" s="98"/>
      <c r="F14" s="98"/>
    </row>
    <row r="15" spans="1:6" ht="19.5" customHeight="1">
      <c r="A15" s="108" t="s">
        <v>1235</v>
      </c>
      <c r="B15" s="109">
        <v>974</v>
      </c>
      <c r="C15" s="110"/>
      <c r="F15" s="98"/>
    </row>
    <row r="16" spans="1:7" s="94" customFormat="1" ht="19.5" customHeight="1">
      <c r="A16" s="104" t="s">
        <v>1236</v>
      </c>
      <c r="B16" s="105">
        <v>5167</v>
      </c>
      <c r="C16" s="106"/>
      <c r="D16" s="112"/>
      <c r="G16" s="112"/>
    </row>
    <row r="17" spans="1:4" ht="19.5" customHeight="1">
      <c r="A17" s="108" t="s">
        <v>1237</v>
      </c>
      <c r="B17" s="109">
        <v>353</v>
      </c>
      <c r="C17" s="110"/>
      <c r="D17" s="98"/>
    </row>
    <row r="18" spans="1:4" ht="19.5" customHeight="1">
      <c r="A18" s="108" t="s">
        <v>1238</v>
      </c>
      <c r="B18" s="109">
        <v>136</v>
      </c>
      <c r="C18" s="110"/>
      <c r="D18" s="98"/>
    </row>
    <row r="19" spans="1:3" ht="19.5" customHeight="1">
      <c r="A19" s="108" t="s">
        <v>1239</v>
      </c>
      <c r="B19" s="109">
        <v>9</v>
      </c>
      <c r="C19" s="110"/>
    </row>
    <row r="20" spans="1:3" ht="19.5" customHeight="1">
      <c r="A20" s="108" t="s">
        <v>1240</v>
      </c>
      <c r="B20" s="109">
        <v>3</v>
      </c>
      <c r="C20" s="110"/>
    </row>
    <row r="21" spans="1:3" ht="19.5" customHeight="1">
      <c r="A21" s="108" t="s">
        <v>1241</v>
      </c>
      <c r="B21" s="109">
        <v>22</v>
      </c>
      <c r="C21" s="110"/>
    </row>
    <row r="22" spans="1:3" ht="19.5" customHeight="1">
      <c r="A22" s="108" t="s">
        <v>1242</v>
      </c>
      <c r="B22" s="109">
        <v>98</v>
      </c>
      <c r="C22" s="110"/>
    </row>
    <row r="23" spans="1:3" ht="19.5" customHeight="1">
      <c r="A23" s="108" t="s">
        <v>1243</v>
      </c>
      <c r="B23" s="109">
        <v>28</v>
      </c>
      <c r="C23" s="110"/>
    </row>
    <row r="24" spans="1:3" ht="19.5" customHeight="1">
      <c r="A24" s="108" t="s">
        <v>1244</v>
      </c>
      <c r="B24" s="109">
        <v>72</v>
      </c>
      <c r="C24" s="110"/>
    </row>
    <row r="25" spans="1:3" ht="19.5" customHeight="1">
      <c r="A25" s="108" t="s">
        <v>1245</v>
      </c>
      <c r="B25" s="109">
        <v>232</v>
      </c>
      <c r="C25" s="110"/>
    </row>
    <row r="26" spans="1:3" ht="19.5" customHeight="1">
      <c r="A26" s="108" t="s">
        <v>1246</v>
      </c>
      <c r="B26" s="109">
        <v>77</v>
      </c>
      <c r="C26" s="110"/>
    </row>
    <row r="27" spans="1:3" ht="19.5" customHeight="1">
      <c r="A27" s="108" t="s">
        <v>1247</v>
      </c>
      <c r="B27" s="109">
        <v>25</v>
      </c>
      <c r="C27" s="110"/>
    </row>
    <row r="28" spans="1:3" ht="19.5" customHeight="1">
      <c r="A28" s="108" t="s">
        <v>1248</v>
      </c>
      <c r="B28" s="109">
        <v>73</v>
      </c>
      <c r="C28" s="110"/>
    </row>
    <row r="29" spans="1:3" ht="19.5" customHeight="1">
      <c r="A29" s="108" t="s">
        <v>1249</v>
      </c>
      <c r="B29" s="109">
        <v>41</v>
      </c>
      <c r="C29" s="110"/>
    </row>
    <row r="30" spans="1:3" ht="19.5" customHeight="1">
      <c r="A30" s="108" t="s">
        <v>1250</v>
      </c>
      <c r="B30" s="109">
        <v>317</v>
      </c>
      <c r="C30" s="110"/>
    </row>
    <row r="31" spans="1:3" ht="19.5" customHeight="1">
      <c r="A31" s="108" t="s">
        <v>1251</v>
      </c>
      <c r="B31" s="109">
        <v>4</v>
      </c>
      <c r="C31" s="110"/>
    </row>
    <row r="32" spans="1:3" ht="19.5" customHeight="1">
      <c r="A32" s="108" t="s">
        <v>1252</v>
      </c>
      <c r="B32" s="109">
        <v>131</v>
      </c>
      <c r="C32" s="110"/>
    </row>
    <row r="33" spans="1:3" ht="19.5" customHeight="1">
      <c r="A33" s="108" t="s">
        <v>1253</v>
      </c>
      <c r="B33" s="109">
        <v>29</v>
      </c>
      <c r="C33" s="110"/>
    </row>
    <row r="34" spans="1:3" ht="19.5" customHeight="1">
      <c r="A34" s="108" t="s">
        <v>1254</v>
      </c>
      <c r="B34" s="109">
        <v>239</v>
      </c>
      <c r="C34" s="110"/>
    </row>
    <row r="35" spans="1:3" ht="19.5" customHeight="1">
      <c r="A35" s="108" t="s">
        <v>1255</v>
      </c>
      <c r="B35" s="109">
        <v>819</v>
      </c>
      <c r="C35" s="110"/>
    </row>
    <row r="36" spans="1:3" ht="19.5" customHeight="1">
      <c r="A36" s="108" t="s">
        <v>1256</v>
      </c>
      <c r="B36" s="109">
        <v>285</v>
      </c>
      <c r="C36" s="111"/>
    </row>
    <row r="37" spans="1:3" ht="19.5" customHeight="1">
      <c r="A37" s="108" t="s">
        <v>1257</v>
      </c>
      <c r="B37" s="109">
        <v>752</v>
      </c>
      <c r="C37" s="111" t="s">
        <v>1258</v>
      </c>
    </row>
    <row r="38" spans="1:3" ht="19.5" customHeight="1">
      <c r="A38" s="108" t="s">
        <v>1259</v>
      </c>
      <c r="B38" s="109">
        <v>1422</v>
      </c>
      <c r="C38" s="110"/>
    </row>
    <row r="39" spans="1:3" s="94" customFormat="1" ht="19.5" customHeight="1">
      <c r="A39" s="104" t="s">
        <v>1260</v>
      </c>
      <c r="B39" s="105">
        <v>1236</v>
      </c>
      <c r="C39" s="106"/>
    </row>
    <row r="40" spans="1:3" ht="19.5" customHeight="1">
      <c r="A40" s="108" t="s">
        <v>1261</v>
      </c>
      <c r="B40" s="109">
        <v>235</v>
      </c>
      <c r="C40" s="111"/>
    </row>
    <row r="41" spans="1:3" ht="19.5" customHeight="1">
      <c r="A41" s="108" t="s">
        <v>1262</v>
      </c>
      <c r="B41" s="109">
        <v>776</v>
      </c>
      <c r="C41" s="111" t="s">
        <v>1263</v>
      </c>
    </row>
    <row r="42" spans="1:3" ht="19.5" customHeight="1">
      <c r="A42" s="108" t="s">
        <v>1264</v>
      </c>
      <c r="B42" s="109">
        <v>191</v>
      </c>
      <c r="C42" s="111" t="s">
        <v>1265</v>
      </c>
    </row>
    <row r="43" spans="1:3" ht="19.5" customHeight="1">
      <c r="A43" s="108" t="s">
        <v>1266</v>
      </c>
      <c r="B43" s="109">
        <v>18</v>
      </c>
      <c r="C43" s="111" t="s">
        <v>1267</v>
      </c>
    </row>
    <row r="44" spans="1:3" ht="19.5" customHeight="1">
      <c r="A44" s="108" t="s">
        <v>1268</v>
      </c>
      <c r="B44" s="109">
        <v>16</v>
      </c>
      <c r="C44" s="113" t="s">
        <v>1269</v>
      </c>
    </row>
    <row r="45" spans="1:3" s="94" customFormat="1" ht="19.5" customHeight="1">
      <c r="A45" s="104" t="s">
        <v>1270</v>
      </c>
      <c r="B45" s="105">
        <v>171</v>
      </c>
      <c r="C45" s="114"/>
    </row>
    <row r="46" spans="1:3" ht="19.5" customHeight="1">
      <c r="A46" s="108" t="s">
        <v>1271</v>
      </c>
      <c r="B46" s="109">
        <v>120</v>
      </c>
      <c r="C46" s="113"/>
    </row>
    <row r="47" spans="1:3" ht="19.5" customHeight="1">
      <c r="A47" s="108" t="s">
        <v>1272</v>
      </c>
      <c r="B47" s="109">
        <v>1</v>
      </c>
      <c r="C47" s="113"/>
    </row>
    <row r="48" spans="1:3" ht="19.5" customHeight="1">
      <c r="A48" s="108" t="s">
        <v>1273</v>
      </c>
      <c r="B48" s="109">
        <v>7</v>
      </c>
      <c r="C48" s="115"/>
    </row>
    <row r="49" spans="1:3" ht="19.5" customHeight="1">
      <c r="A49" s="108" t="s">
        <v>1274</v>
      </c>
      <c r="B49" s="109">
        <v>43</v>
      </c>
      <c r="C49" s="115"/>
    </row>
  </sheetData>
  <sheetProtection/>
  <mergeCells count="1">
    <mergeCell ref="A2:C2"/>
  </mergeCells>
  <printOptions horizontalCentered="1"/>
  <pageMargins left="1" right="1" top="0.16" bottom="0.68" header="0.16" footer="0.32"/>
  <pageSetup firstPageNumber="38" useFirstPageNumber="1" horizontalDpi="600" verticalDpi="600" orientation="landscape" paperSize="9"/>
  <headerFooter scaleWithDoc="0" alignWithMargins="0">
    <oddFooter>&amp;C第 &amp;P 页</oddFooter>
  </headerFooter>
</worksheet>
</file>

<file path=xl/worksheets/sheet9.xml><?xml version="1.0" encoding="utf-8"?>
<worksheet xmlns="http://schemas.openxmlformats.org/spreadsheetml/2006/main" xmlns:r="http://schemas.openxmlformats.org/officeDocument/2006/relationships">
  <dimension ref="A1:C77"/>
  <sheetViews>
    <sheetView workbookViewId="0" topLeftCell="A1">
      <pane xSplit="1" ySplit="4" topLeftCell="B32" activePane="bottomRight" state="frozen"/>
      <selection pane="bottomRight" activeCell="B53" sqref="B53"/>
    </sheetView>
  </sheetViews>
  <sheetFormatPr defaultColWidth="9.00390625" defaultRowHeight="14.25"/>
  <cols>
    <col min="1" max="1" width="48.625" style="173" customWidth="1"/>
    <col min="2" max="2" width="21.50390625" style="176" customWidth="1"/>
    <col min="3" max="3" width="21.50390625" style="173" customWidth="1"/>
    <col min="4" max="16384" width="9.00390625" style="173" customWidth="1"/>
  </cols>
  <sheetData>
    <row r="1" spans="1:2" s="173" customFormat="1" ht="18" customHeight="1">
      <c r="A1" s="177" t="s">
        <v>1275</v>
      </c>
      <c r="B1" s="176"/>
    </row>
    <row r="2" spans="1:3" s="174" customFormat="1" ht="21.75">
      <c r="A2" s="178" t="s">
        <v>1276</v>
      </c>
      <c r="B2" s="178"/>
      <c r="C2" s="178"/>
    </row>
    <row r="3" spans="1:3" s="173" customFormat="1" ht="20.25" customHeight="1">
      <c r="A3" s="174"/>
      <c r="B3" s="176"/>
      <c r="C3" s="179" t="s">
        <v>22</v>
      </c>
    </row>
    <row r="4" spans="1:3" s="173" customFormat="1" ht="24" customHeight="1">
      <c r="A4" s="180" t="s">
        <v>1277</v>
      </c>
      <c r="B4" s="181"/>
      <c r="C4" s="181"/>
    </row>
    <row r="5" spans="1:3" s="173" customFormat="1" ht="30" customHeight="1">
      <c r="A5" s="182" t="s">
        <v>142</v>
      </c>
      <c r="B5" s="182" t="s">
        <v>25</v>
      </c>
      <c r="C5" s="182" t="s">
        <v>26</v>
      </c>
    </row>
    <row r="6" spans="1:3" s="173" customFormat="1" ht="19.5" customHeight="1">
      <c r="A6" s="183" t="s">
        <v>30</v>
      </c>
      <c r="B6" s="184">
        <f>B7+B8+B9+B10+B11+B12</f>
        <v>1444</v>
      </c>
      <c r="C6" s="185"/>
    </row>
    <row r="7" spans="1:3" s="173" customFormat="1" ht="19.5" customHeight="1">
      <c r="A7" s="152" t="s">
        <v>31</v>
      </c>
      <c r="B7" s="186">
        <v>31</v>
      </c>
      <c r="C7" s="185"/>
    </row>
    <row r="8" spans="1:3" s="173" customFormat="1" ht="19.5" customHeight="1">
      <c r="A8" s="152" t="s">
        <v>32</v>
      </c>
      <c r="B8" s="186">
        <v>201</v>
      </c>
      <c r="C8" s="185"/>
    </row>
    <row r="9" spans="1:3" s="173" customFormat="1" ht="19.5" customHeight="1">
      <c r="A9" s="152" t="s">
        <v>33</v>
      </c>
      <c r="B9" s="186">
        <v>218</v>
      </c>
      <c r="C9" s="185"/>
    </row>
    <row r="10" spans="1:3" s="173" customFormat="1" ht="19.5" customHeight="1">
      <c r="A10" s="152" t="s">
        <v>34</v>
      </c>
      <c r="B10" s="186"/>
      <c r="C10" s="185"/>
    </row>
    <row r="11" spans="1:3" s="173" customFormat="1" ht="19.5" customHeight="1">
      <c r="A11" s="152" t="s">
        <v>35</v>
      </c>
      <c r="B11" s="186">
        <v>994</v>
      </c>
      <c r="C11" s="185"/>
    </row>
    <row r="12" spans="1:3" s="173" customFormat="1" ht="19.5" customHeight="1">
      <c r="A12" s="152" t="s">
        <v>36</v>
      </c>
      <c r="B12" s="186"/>
      <c r="C12" s="185"/>
    </row>
    <row r="13" spans="1:3" s="173" customFormat="1" ht="19.5" customHeight="1">
      <c r="A13" s="187" t="s">
        <v>37</v>
      </c>
      <c r="B13" s="184">
        <f>SUM(B14:B53)</f>
        <v>89649</v>
      </c>
      <c r="C13" s="185"/>
    </row>
    <row r="14" spans="1:3" s="173" customFormat="1" ht="19.5" customHeight="1">
      <c r="A14" s="152" t="s">
        <v>38</v>
      </c>
      <c r="B14" s="186">
        <v>1379</v>
      </c>
      <c r="C14" s="185"/>
    </row>
    <row r="15" spans="1:3" s="173" customFormat="1" ht="19.5" customHeight="1">
      <c r="A15" s="188" t="s">
        <v>39</v>
      </c>
      <c r="B15" s="186">
        <v>40301</v>
      </c>
      <c r="C15" s="185"/>
    </row>
    <row r="16" spans="1:3" s="173" customFormat="1" ht="19.5" customHeight="1">
      <c r="A16" s="189" t="s">
        <v>40</v>
      </c>
      <c r="B16" s="186">
        <v>2746</v>
      </c>
      <c r="C16" s="185"/>
    </row>
    <row r="17" spans="1:3" s="173" customFormat="1" ht="19.5" customHeight="1">
      <c r="A17" s="189" t="s">
        <v>41</v>
      </c>
      <c r="B17" s="186">
        <v>-463</v>
      </c>
      <c r="C17" s="185"/>
    </row>
    <row r="18" spans="1:3" s="173" customFormat="1" ht="19.5" customHeight="1">
      <c r="A18" s="189" t="s">
        <v>42</v>
      </c>
      <c r="B18" s="186"/>
      <c r="C18" s="185"/>
    </row>
    <row r="19" spans="1:3" s="173" customFormat="1" ht="19.5" customHeight="1">
      <c r="A19" s="189" t="s">
        <v>43</v>
      </c>
      <c r="B19" s="186"/>
      <c r="C19" s="185"/>
    </row>
    <row r="20" spans="1:3" s="173" customFormat="1" ht="19.5" customHeight="1">
      <c r="A20" s="189" t="s">
        <v>44</v>
      </c>
      <c r="B20" s="186"/>
      <c r="C20" s="185"/>
    </row>
    <row r="21" spans="1:3" s="173" customFormat="1" ht="19.5" customHeight="1">
      <c r="A21" s="189" t="s">
        <v>45</v>
      </c>
      <c r="B21" s="186"/>
      <c r="C21" s="185"/>
    </row>
    <row r="22" spans="1:3" s="173" customFormat="1" ht="19.5" customHeight="1">
      <c r="A22" s="189" t="s">
        <v>46</v>
      </c>
      <c r="B22" s="186"/>
      <c r="C22" s="185"/>
    </row>
    <row r="23" spans="1:3" s="173" customFormat="1" ht="19.5" customHeight="1">
      <c r="A23" s="189" t="s">
        <v>47</v>
      </c>
      <c r="B23" s="186"/>
      <c r="C23" s="185"/>
    </row>
    <row r="24" spans="1:3" s="173" customFormat="1" ht="19.5" customHeight="1">
      <c r="A24" s="188" t="s">
        <v>1278</v>
      </c>
      <c r="B24" s="186"/>
      <c r="C24" s="185"/>
    </row>
    <row r="25" spans="1:3" s="173" customFormat="1" ht="19.5" customHeight="1">
      <c r="A25" s="189" t="s">
        <v>49</v>
      </c>
      <c r="B25" s="186"/>
      <c r="C25" s="190"/>
    </row>
    <row r="26" spans="1:3" s="173" customFormat="1" ht="19.5" customHeight="1">
      <c r="A26" s="189" t="s">
        <v>50</v>
      </c>
      <c r="B26" s="186"/>
      <c r="C26" s="185"/>
    </row>
    <row r="27" spans="1:3" s="173" customFormat="1" ht="19.5" customHeight="1">
      <c r="A27" s="189" t="s">
        <v>51</v>
      </c>
      <c r="B27" s="186">
        <v>5133</v>
      </c>
      <c r="C27" s="185"/>
    </row>
    <row r="28" spans="1:3" s="173" customFormat="1" ht="19.5" customHeight="1">
      <c r="A28" s="189" t="s">
        <v>52</v>
      </c>
      <c r="B28" s="186">
        <v>7628</v>
      </c>
      <c r="C28" s="185"/>
    </row>
    <row r="29" spans="1:3" s="173" customFormat="1" ht="19.5" customHeight="1">
      <c r="A29" s="189" t="s">
        <v>53</v>
      </c>
      <c r="B29" s="186">
        <v>862</v>
      </c>
      <c r="C29" s="185"/>
    </row>
    <row r="30" spans="1:3" s="173" customFormat="1" ht="19.5" customHeight="1">
      <c r="A30" s="189" t="s">
        <v>54</v>
      </c>
      <c r="B30" s="186"/>
      <c r="C30" s="185"/>
    </row>
    <row r="31" spans="1:3" s="173" customFormat="1" ht="19.5" customHeight="1">
      <c r="A31" s="189" t="s">
        <v>1279</v>
      </c>
      <c r="B31" s="186"/>
      <c r="C31" s="185"/>
    </row>
    <row r="32" spans="1:3" s="173" customFormat="1" ht="19.5" customHeight="1">
      <c r="A32" s="189" t="s">
        <v>56</v>
      </c>
      <c r="B32" s="186">
        <v>8431</v>
      </c>
      <c r="C32" s="185"/>
    </row>
    <row r="33" spans="1:3" s="173" customFormat="1" ht="19.5" customHeight="1">
      <c r="A33" s="191" t="s">
        <v>57</v>
      </c>
      <c r="B33" s="186"/>
      <c r="C33" s="185"/>
    </row>
    <row r="34" spans="1:3" s="173" customFormat="1" ht="19.5" customHeight="1">
      <c r="A34" s="191" t="s">
        <v>58</v>
      </c>
      <c r="B34" s="186"/>
      <c r="C34" s="185"/>
    </row>
    <row r="35" spans="1:3" s="173" customFormat="1" ht="19.5" customHeight="1">
      <c r="A35" s="191" t="s">
        <v>59</v>
      </c>
      <c r="B35" s="186"/>
      <c r="C35" s="185"/>
    </row>
    <row r="36" spans="1:3" s="173" customFormat="1" ht="19.5" customHeight="1">
      <c r="A36" s="191" t="s">
        <v>60</v>
      </c>
      <c r="B36" s="186">
        <v>565</v>
      </c>
      <c r="C36" s="185"/>
    </row>
    <row r="37" spans="1:3" s="173" customFormat="1" ht="19.5" customHeight="1">
      <c r="A37" s="191" t="s">
        <v>61</v>
      </c>
      <c r="B37" s="186">
        <v>3126</v>
      </c>
      <c r="C37" s="185"/>
    </row>
    <row r="38" spans="1:3" s="173" customFormat="1" ht="19.5" customHeight="1">
      <c r="A38" s="191" t="s">
        <v>62</v>
      </c>
      <c r="B38" s="186"/>
      <c r="C38" s="185"/>
    </row>
    <row r="39" spans="1:3" s="173" customFormat="1" ht="19.5" customHeight="1">
      <c r="A39" s="191" t="s">
        <v>63</v>
      </c>
      <c r="B39" s="186">
        <v>129</v>
      </c>
      <c r="C39" s="185"/>
    </row>
    <row r="40" spans="1:3" s="173" customFormat="1" ht="19.5" customHeight="1">
      <c r="A40" s="191" t="s">
        <v>64</v>
      </c>
      <c r="B40" s="186">
        <v>6371</v>
      </c>
      <c r="C40" s="185"/>
    </row>
    <row r="41" spans="1:3" s="173" customFormat="1" ht="19.5" customHeight="1">
      <c r="A41" s="191" t="s">
        <v>65</v>
      </c>
      <c r="B41" s="186">
        <v>4867</v>
      </c>
      <c r="C41" s="185"/>
    </row>
    <row r="42" spans="1:3" s="173" customFormat="1" ht="19.5" customHeight="1">
      <c r="A42" s="191" t="s">
        <v>66</v>
      </c>
      <c r="B42" s="186">
        <v>149</v>
      </c>
      <c r="C42" s="185"/>
    </row>
    <row r="43" spans="1:3" s="173" customFormat="1" ht="19.5" customHeight="1">
      <c r="A43" s="191" t="s">
        <v>67</v>
      </c>
      <c r="B43" s="186"/>
      <c r="C43" s="185"/>
    </row>
    <row r="44" spans="1:3" s="173" customFormat="1" ht="19.5" customHeight="1">
      <c r="A44" s="191" t="s">
        <v>68</v>
      </c>
      <c r="B44" s="186">
        <v>8195</v>
      </c>
      <c r="C44" s="185"/>
    </row>
    <row r="45" spans="1:3" s="173" customFormat="1" ht="19.5" customHeight="1">
      <c r="A45" s="191" t="s">
        <v>69</v>
      </c>
      <c r="B45" s="186">
        <v>212</v>
      </c>
      <c r="C45" s="185"/>
    </row>
    <row r="46" spans="1:3" s="173" customFormat="1" ht="19.5" customHeight="1">
      <c r="A46" s="191" t="s">
        <v>70</v>
      </c>
      <c r="B46" s="186"/>
      <c r="C46" s="185"/>
    </row>
    <row r="47" spans="1:3" s="173" customFormat="1" ht="19.5" customHeight="1">
      <c r="A47" s="191" t="s">
        <v>71</v>
      </c>
      <c r="B47" s="186"/>
      <c r="C47" s="185"/>
    </row>
    <row r="48" spans="1:3" s="173" customFormat="1" ht="19.5" customHeight="1">
      <c r="A48" s="191" t="s">
        <v>72</v>
      </c>
      <c r="B48" s="186"/>
      <c r="C48" s="185"/>
    </row>
    <row r="49" spans="1:3" s="173" customFormat="1" ht="19.5" customHeight="1">
      <c r="A49" s="191" t="s">
        <v>73</v>
      </c>
      <c r="B49" s="186"/>
      <c r="C49" s="185"/>
    </row>
    <row r="50" spans="1:3" s="173" customFormat="1" ht="19.5" customHeight="1">
      <c r="A50" s="191" t="s">
        <v>74</v>
      </c>
      <c r="B50" s="186"/>
      <c r="C50" s="185"/>
    </row>
    <row r="51" spans="1:3" s="173" customFormat="1" ht="19.5" customHeight="1">
      <c r="A51" s="191" t="s">
        <v>75</v>
      </c>
      <c r="B51" s="186"/>
      <c r="C51" s="185"/>
    </row>
    <row r="52" spans="1:3" s="173" customFormat="1" ht="19.5" customHeight="1">
      <c r="A52" s="191" t="s">
        <v>76</v>
      </c>
      <c r="B52" s="186"/>
      <c r="C52" s="185"/>
    </row>
    <row r="53" spans="1:3" s="173" customFormat="1" ht="19.5" customHeight="1">
      <c r="A53" s="189" t="s">
        <v>77</v>
      </c>
      <c r="B53" s="186">
        <v>18</v>
      </c>
      <c r="C53" s="185"/>
    </row>
    <row r="54" spans="1:3" s="173" customFormat="1" ht="19.5" customHeight="1">
      <c r="A54" s="192" t="s">
        <v>78</v>
      </c>
      <c r="B54" s="193">
        <f>SUM(B55:B74)</f>
        <v>5913</v>
      </c>
      <c r="C54" s="185"/>
    </row>
    <row r="55" spans="1:3" s="173" customFormat="1" ht="19.5" customHeight="1">
      <c r="A55" s="189" t="s">
        <v>79</v>
      </c>
      <c r="B55" s="186">
        <v>15</v>
      </c>
      <c r="C55" s="185"/>
    </row>
    <row r="56" spans="1:3" s="173" customFormat="1" ht="19.5" customHeight="1">
      <c r="A56" s="189" t="s">
        <v>80</v>
      </c>
      <c r="B56" s="186"/>
      <c r="C56" s="185"/>
    </row>
    <row r="57" spans="1:3" s="173" customFormat="1" ht="19.5" customHeight="1">
      <c r="A57" s="189" t="s">
        <v>81</v>
      </c>
      <c r="B57" s="186"/>
      <c r="C57" s="185"/>
    </row>
    <row r="58" spans="1:3" s="173" customFormat="1" ht="19.5" customHeight="1">
      <c r="A58" s="189" t="s">
        <v>82</v>
      </c>
      <c r="B58" s="186">
        <v>20</v>
      </c>
      <c r="C58" s="185"/>
    </row>
    <row r="59" spans="1:3" s="173" customFormat="1" ht="19.5" customHeight="1">
      <c r="A59" s="189" t="s">
        <v>83</v>
      </c>
      <c r="B59" s="186"/>
      <c r="C59" s="185"/>
    </row>
    <row r="60" spans="1:3" s="173" customFormat="1" ht="19.5" customHeight="1">
      <c r="A60" s="189" t="s">
        <v>84</v>
      </c>
      <c r="B60" s="186"/>
      <c r="C60" s="185"/>
    </row>
    <row r="61" spans="1:3" s="173" customFormat="1" ht="19.5" customHeight="1">
      <c r="A61" s="189" t="s">
        <v>1280</v>
      </c>
      <c r="B61" s="186">
        <v>88</v>
      </c>
      <c r="C61" s="185"/>
    </row>
    <row r="62" spans="1:3" s="173" customFormat="1" ht="19.5" customHeight="1">
      <c r="A62" s="189" t="s">
        <v>86</v>
      </c>
      <c r="B62" s="186"/>
      <c r="C62" s="194"/>
    </row>
    <row r="63" spans="1:3" s="175" customFormat="1" ht="19.5" customHeight="1">
      <c r="A63" s="189" t="s">
        <v>1281</v>
      </c>
      <c r="B63" s="195"/>
      <c r="C63" s="194"/>
    </row>
    <row r="64" spans="1:3" s="173" customFormat="1" ht="19.5" customHeight="1">
      <c r="A64" s="189" t="s">
        <v>88</v>
      </c>
      <c r="B64" s="186"/>
      <c r="C64" s="185"/>
    </row>
    <row r="65" spans="1:3" s="173" customFormat="1" ht="19.5" customHeight="1">
      <c r="A65" s="189" t="s">
        <v>89</v>
      </c>
      <c r="B65" s="186"/>
      <c r="C65" s="185"/>
    </row>
    <row r="66" spans="1:3" s="173" customFormat="1" ht="19.5" customHeight="1">
      <c r="A66" s="189" t="s">
        <v>90</v>
      </c>
      <c r="B66" s="186">
        <v>4209</v>
      </c>
      <c r="C66" s="185"/>
    </row>
    <row r="67" spans="1:3" s="173" customFormat="1" ht="19.5" customHeight="1">
      <c r="A67" s="189" t="s">
        <v>91</v>
      </c>
      <c r="B67" s="186"/>
      <c r="C67" s="185"/>
    </row>
    <row r="68" spans="1:3" s="173" customFormat="1" ht="19.5" customHeight="1">
      <c r="A68" s="189" t="s">
        <v>92</v>
      </c>
      <c r="B68" s="186"/>
      <c r="C68" s="185"/>
    </row>
    <row r="69" spans="1:3" s="173" customFormat="1" ht="19.5" customHeight="1">
      <c r="A69" s="189" t="s">
        <v>93</v>
      </c>
      <c r="B69" s="186"/>
      <c r="C69" s="185"/>
    </row>
    <row r="70" spans="1:3" s="173" customFormat="1" ht="19.5" customHeight="1">
      <c r="A70" s="189" t="s">
        <v>94</v>
      </c>
      <c r="B70" s="186"/>
      <c r="C70" s="185"/>
    </row>
    <row r="71" spans="1:3" s="173" customFormat="1" ht="19.5" customHeight="1">
      <c r="A71" s="189" t="s">
        <v>1282</v>
      </c>
      <c r="B71" s="186">
        <v>1572</v>
      </c>
      <c r="C71" s="185"/>
    </row>
    <row r="72" spans="1:3" s="173" customFormat="1" ht="19.5" customHeight="1">
      <c r="A72" s="189" t="s">
        <v>96</v>
      </c>
      <c r="B72" s="186"/>
      <c r="C72" s="185"/>
    </row>
    <row r="73" spans="1:3" s="173" customFormat="1" ht="19.5" customHeight="1">
      <c r="A73" s="189" t="s">
        <v>97</v>
      </c>
      <c r="B73" s="186"/>
      <c r="C73" s="185"/>
    </row>
    <row r="74" spans="1:3" s="173" customFormat="1" ht="19.5" customHeight="1">
      <c r="A74" s="190" t="s">
        <v>98</v>
      </c>
      <c r="B74" s="186">
        <v>9</v>
      </c>
      <c r="C74" s="185"/>
    </row>
    <row r="75" spans="1:3" s="173" customFormat="1" ht="14.25">
      <c r="A75" s="196" t="s">
        <v>1283</v>
      </c>
      <c r="B75" s="197">
        <f>B6+B54+B13</f>
        <v>97006</v>
      </c>
      <c r="C75" s="170"/>
    </row>
    <row r="77" spans="2:3" s="173" customFormat="1" ht="14.25">
      <c r="B77" s="176"/>
      <c r="C77" s="198"/>
    </row>
  </sheetData>
  <sheetProtection/>
  <mergeCells count="2">
    <mergeCell ref="A2:C2"/>
    <mergeCell ref="A4:B4"/>
  </mergeCells>
  <printOptions/>
  <pageMargins left="0.39" right="0.37" top="0.41" bottom="0.75" header="0.3" footer="0.3"/>
  <pageSetup horizontalDpi="600" verticalDpi="600" orientation="landscape" paperSize="9" scale="80"/>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cp:lastModifiedBy>
  <cp:lastPrinted>2019-03-06T00:53:53Z</cp:lastPrinted>
  <dcterms:created xsi:type="dcterms:W3CDTF">2006-02-13T05:15:00Z</dcterms:created>
  <dcterms:modified xsi:type="dcterms:W3CDTF">2020-05-13T02:59:30Z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2052-11.1.0.9584</vt:lpwstr>
  </property>
</Properties>
</file>