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一般" sheetId="2" r:id="rId1"/>
    <sheet name="专项" sheetId="3" r:id="rId2"/>
  </sheets>
  <definedNames>
    <definedName name="_xlnm._FilterDatabase" localSheetId="0" hidden="1">一般!$A$4:$O$59</definedName>
    <definedName name="_xlnm._FilterDatabase" localSheetId="1" hidden="1">专项!$A$4:$L$29</definedName>
    <definedName name="_xlnm.Print_Titles" localSheetId="0">一般!$1:$4</definedName>
    <definedName name="_xlnm.Print_Area" localSheetId="0">一般!$A$1:$L$59</definedName>
    <definedName name="_xlnm.Print_Area" localSheetId="1">专项!$A$1:$L$29</definedName>
  </definedNames>
  <calcPr calcId="144525"/>
</workbook>
</file>

<file path=xl/sharedStrings.xml><?xml version="1.0" encoding="utf-8"?>
<sst xmlns="http://schemas.openxmlformats.org/spreadsheetml/2006/main" count="414" uniqueCount="109">
  <si>
    <t>附件：</t>
  </si>
  <si>
    <t>吉县政府一般债券2023年用款单位还本付息计划总表</t>
  </si>
  <si>
    <t>单位：元</t>
  </si>
  <si>
    <t>地区</t>
  </si>
  <si>
    <t>债券名称</t>
  </si>
  <si>
    <t>债券类型</t>
  </si>
  <si>
    <t>发行日期</t>
  </si>
  <si>
    <t>期限（年）</t>
  </si>
  <si>
    <t>转贷本金(万元)</t>
  </si>
  <si>
    <t>利率%</t>
  </si>
  <si>
    <t>应偿还日期</t>
  </si>
  <si>
    <t>应还本金</t>
  </si>
  <si>
    <t>应还利息</t>
  </si>
  <si>
    <t>付息兑付服务费</t>
  </si>
  <si>
    <t>应还本息合计</t>
  </si>
  <si>
    <t>&lt;合计&gt;</t>
  </si>
  <si>
    <t>吉县</t>
  </si>
  <si>
    <t>15山西债04</t>
  </si>
  <si>
    <t>一般债</t>
  </si>
  <si>
    <t>2015-06-12</t>
  </si>
  <si>
    <t>10年</t>
  </si>
  <si>
    <t>15山西债14</t>
  </si>
  <si>
    <t>2015-11-03</t>
  </si>
  <si>
    <t>16山西债03</t>
  </si>
  <si>
    <t>2016-04-19</t>
  </si>
  <si>
    <t>7年</t>
  </si>
  <si>
    <t>16山西债04</t>
  </si>
  <si>
    <t>16山西债07</t>
  </si>
  <si>
    <t>2016-06-24</t>
  </si>
  <si>
    <t>16山西债08</t>
  </si>
  <si>
    <t>16山西债20</t>
  </si>
  <si>
    <t>2016-11-08</t>
  </si>
  <si>
    <t>17山西债03</t>
  </si>
  <si>
    <t>17山西债07</t>
  </si>
  <si>
    <t>17山西债11</t>
  </si>
  <si>
    <t>18山西04</t>
  </si>
  <si>
    <t>2018-07-09</t>
  </si>
  <si>
    <t>5年</t>
  </si>
  <si>
    <t>18山西05</t>
  </si>
  <si>
    <t>18山西06</t>
  </si>
  <si>
    <t>18山西债03</t>
  </si>
  <si>
    <t>2018-04-09</t>
  </si>
  <si>
    <t>18山西债18</t>
  </si>
  <si>
    <t>2018-10-08</t>
  </si>
  <si>
    <t>19山西02</t>
  </si>
  <si>
    <t>19山西债25</t>
  </si>
  <si>
    <t>19山西债26</t>
  </si>
  <si>
    <t>19山西债54</t>
  </si>
  <si>
    <t>20山西债14</t>
  </si>
  <si>
    <t>2020-07-16</t>
  </si>
  <si>
    <t>20山西债15</t>
  </si>
  <si>
    <t>20山西债23</t>
  </si>
  <si>
    <t>2020-09-21</t>
  </si>
  <si>
    <t>20山西债24</t>
  </si>
  <si>
    <t>20山西债38</t>
  </si>
  <si>
    <t>2020-11-12</t>
  </si>
  <si>
    <t>3年</t>
  </si>
  <si>
    <t>20山西债07</t>
  </si>
  <si>
    <t>2020-02-21</t>
  </si>
  <si>
    <t>15年</t>
  </si>
  <si>
    <t>20山西债13</t>
  </si>
  <si>
    <t>2020-05-19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</si>
  <si>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</t>
    </r>
    <r>
      <rPr>
        <sz val="10"/>
        <rFont val="Dialog.plain"/>
        <charset val="134"/>
      </rPr>
      <t>03</t>
    </r>
  </si>
  <si>
    <t>2021-04-01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</si>
  <si>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12</t>
    </r>
  </si>
  <si>
    <t>2021-05-27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</si>
  <si>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16</t>
    </r>
  </si>
  <si>
    <t>2021-07-07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</si>
  <si>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42</t>
    </r>
  </si>
  <si>
    <t>2021-10-26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</si>
  <si>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44</t>
    </r>
  </si>
  <si>
    <t>2021-11-19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</si>
  <si>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17</t>
    </r>
  </si>
  <si>
    <t>2022-03-17</t>
  </si>
  <si>
    <t>2023-03-18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</si>
  <si>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22</t>
    </r>
  </si>
  <si>
    <t>2022-05-24</t>
  </si>
  <si>
    <t>2023-05-25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</si>
  <si>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29</t>
    </r>
  </si>
  <si>
    <t>2022-06-16</t>
  </si>
  <si>
    <t>2023-06-17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</si>
  <si>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40</t>
    </r>
  </si>
  <si>
    <t>2022-08-23</t>
  </si>
  <si>
    <t>2023-08-29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</si>
  <si>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41</t>
    </r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</si>
  <si>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44</t>
    </r>
  </si>
  <si>
    <t>2022-10-28</t>
  </si>
  <si>
    <t>2023-04-30</t>
  </si>
  <si>
    <t>2023-10-31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</si>
  <si>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51</t>
    </r>
  </si>
  <si>
    <t>吉县政府专项债券2023年用款单位还本付息计划总表</t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</si>
  <si>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19</t>
    </r>
  </si>
  <si>
    <t>专项债</t>
  </si>
  <si>
    <t>16山西债16</t>
  </si>
  <si>
    <t>2016-08-11</t>
  </si>
  <si>
    <t>19山西债52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</si>
  <si>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11</t>
    </r>
  </si>
  <si>
    <t>20年</t>
  </si>
  <si>
    <t>20山西债26</t>
  </si>
  <si>
    <t>18山西债19</t>
  </si>
  <si>
    <t>19山西债16</t>
  </si>
  <si>
    <t>19山西债17</t>
  </si>
  <si>
    <t>19山西债18</t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</si>
  <si>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47</t>
    </r>
  </si>
  <si>
    <r>
      <rPr>
        <sz val="10"/>
        <rFont val="Dialog.plain"/>
        <charset val="134"/>
      </rPr>
      <t>21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48</t>
    </r>
  </si>
  <si>
    <r>
      <rPr>
        <sz val="10"/>
        <rFont val="Dialog.plain"/>
        <charset val="134"/>
      </rPr>
      <t>22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35</t>
    </r>
  </si>
  <si>
    <t>2022-06-27</t>
  </si>
  <si>
    <t>19山西债51</t>
  </si>
  <si>
    <r>
      <rPr>
        <sz val="10"/>
        <rFont val="Dialog.plain"/>
        <charset val="134"/>
      </rPr>
      <t>23</t>
    </r>
    <r>
      <rPr>
        <sz val="10"/>
        <rFont val="宋体"/>
        <charset val="134"/>
      </rPr>
      <t>山西债</t>
    </r>
    <r>
      <rPr>
        <sz val="10"/>
        <rFont val="Dialog.plain"/>
        <charset val="134"/>
      </rPr>
      <t>22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</si>
</sst>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%"/>
  </numFmts>
  <fonts count="31">
    <font>
      <sz val="12"/>
      <name val="宋体"/>
      <charset val="134"/>
    </font>
    <font>
      <sz val="12"/>
      <name val="黑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Dialog.plain"/>
      <charset val="134"/>
    </font>
    <font>
      <sz val="10"/>
      <name val="SimSun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9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</cellStyleXfs>
  <cellXfs count="89">
    <xf numFmtId="0" fontId="0" fillId="0" borderId="0" xfId="0"/>
    <xf numFmtId="0" fontId="0" fillId="0" borderId="0" xfId="0" applyFont="1" applyFill="1"/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0" fillId="0" borderId="1" xfId="0" applyFill="1" applyBorder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43" fontId="4" fillId="0" borderId="2" xfId="0" applyNumberFormat="1" applyFont="1" applyFill="1" applyBorder="1" applyAlignment="1" applyProtection="1">
      <alignment horizontal="center" vertical="center"/>
    </xf>
    <xf numFmtId="1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56" applyFont="1" applyFill="1" applyBorder="1" applyAlignment="1">
      <alignment vertical="center" wrapText="1"/>
    </xf>
    <xf numFmtId="43" fontId="3" fillId="0" borderId="2" xfId="0" applyNumberFormat="1" applyFont="1" applyFill="1" applyBorder="1" applyAlignment="1" applyProtection="1">
      <alignment vertical="center"/>
    </xf>
    <xf numFmtId="0" fontId="7" fillId="0" borderId="2" xfId="56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3" fontId="3" fillId="0" borderId="2" xfId="0" applyNumberFormat="1" applyFont="1" applyFill="1" applyBorder="1" applyAlignment="1" applyProtection="1">
      <alignment horizontal="right" vertical="center"/>
    </xf>
    <xf numFmtId="10" fontId="3" fillId="0" borderId="2" xfId="0" applyNumberFormat="1" applyFont="1" applyFill="1" applyBorder="1" applyAlignment="1" applyProtection="1">
      <alignment horizontal="center" vertical="center"/>
    </xf>
    <xf numFmtId="14" fontId="7" fillId="0" borderId="3" xfId="56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14" fontId="3" fillId="0" borderId="2" xfId="0" applyNumberFormat="1" applyFont="1" applyFill="1" applyBorder="1" applyAlignment="1" applyProtection="1">
      <alignment horizontal="left" vertical="center"/>
    </xf>
    <xf numFmtId="43" fontId="3" fillId="0" borderId="2" xfId="0" applyNumberFormat="1" applyFont="1" applyFill="1" applyBorder="1" applyAlignment="1" applyProtection="1">
      <alignment horizontal="right" vertical="center"/>
    </xf>
    <xf numFmtId="10" fontId="3" fillId="0" borderId="2" xfId="0" applyNumberFormat="1" applyFont="1" applyFill="1" applyBorder="1" applyAlignment="1" applyProtection="1">
      <alignment horizontal="center" vertical="center"/>
    </xf>
    <xf numFmtId="14" fontId="7" fillId="0" borderId="4" xfId="56" applyNumberFormat="1" applyFont="1" applyFill="1" applyBorder="1" applyAlignment="1">
      <alignment horizontal="center" vertical="center" wrapText="1"/>
    </xf>
    <xf numFmtId="14" fontId="7" fillId="0" borderId="4" xfId="56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 wrapText="1"/>
    </xf>
    <xf numFmtId="14" fontId="7" fillId="0" borderId="4" xfId="53" applyNumberFormat="1" applyFont="1" applyFill="1" applyBorder="1" applyAlignment="1">
      <alignment horizontal="center" vertical="center" wrapText="1"/>
    </xf>
    <xf numFmtId="176" fontId="7" fillId="0" borderId="4" xfId="53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/>
    </xf>
    <xf numFmtId="14" fontId="3" fillId="0" borderId="5" xfId="0" applyNumberFormat="1" applyFont="1" applyFill="1" applyBorder="1" applyAlignment="1" applyProtection="1">
      <alignment horizontal="left" vertical="center"/>
    </xf>
    <xf numFmtId="0" fontId="6" fillId="0" borderId="5" xfId="53" applyFont="1" applyFill="1" applyBorder="1" applyAlignment="1">
      <alignment vertical="center" wrapText="1"/>
    </xf>
    <xf numFmtId="0" fontId="7" fillId="0" borderId="5" xfId="53" applyFont="1" applyFill="1" applyBorder="1" applyAlignment="1">
      <alignment horizontal="center" vertical="center" wrapText="1"/>
    </xf>
    <xf numFmtId="0" fontId="6" fillId="0" borderId="5" xfId="56" applyFont="1" applyFill="1" applyBorder="1" applyAlignment="1">
      <alignment vertical="center" wrapText="1"/>
    </xf>
    <xf numFmtId="0" fontId="7" fillId="0" borderId="5" xfId="56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14" fontId="7" fillId="0" borderId="5" xfId="53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left" vertical="center"/>
    </xf>
    <xf numFmtId="0" fontId="8" fillId="0" borderId="0" xfId="56" applyFont="1" applyFill="1" applyBorder="1" applyAlignment="1">
      <alignment vertical="center"/>
    </xf>
    <xf numFmtId="43" fontId="0" fillId="0" borderId="0" xfId="0" applyNumberFormat="1" applyFill="1"/>
    <xf numFmtId="0" fontId="3" fillId="0" borderId="1" xfId="0" applyNumberFormat="1" applyFont="1" applyFill="1" applyBorder="1" applyAlignment="1" applyProtection="1">
      <alignment horizontal="right"/>
    </xf>
    <xf numFmtId="43" fontId="0" fillId="0" borderId="2" xfId="0" applyNumberFormat="1" applyFont="1" applyFill="1" applyBorder="1"/>
    <xf numFmtId="43" fontId="3" fillId="0" borderId="6" xfId="0" applyNumberFormat="1" applyFont="1" applyFill="1" applyBorder="1" applyAlignment="1" applyProtection="1">
      <alignment horizontal="right" vertical="center"/>
    </xf>
    <xf numFmtId="43" fontId="3" fillId="0" borderId="6" xfId="0" applyNumberFormat="1" applyFont="1" applyFill="1" applyBorder="1" applyAlignment="1" applyProtection="1">
      <alignment horizontal="right" vertical="center"/>
    </xf>
    <xf numFmtId="177" fontId="0" fillId="0" borderId="0" xfId="11" applyNumberFormat="1" applyFont="1" applyFill="1" applyAlignment="1"/>
    <xf numFmtId="0" fontId="1" fillId="0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0" fillId="0" borderId="1" xfId="0" applyFill="1" applyBorder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43" fontId="4" fillId="0" borderId="2" xfId="0" applyNumberFormat="1" applyFont="1" applyFill="1" applyBorder="1" applyAlignment="1" applyProtection="1">
      <alignment horizontal="center" vertical="center"/>
    </xf>
    <xf numFmtId="1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43" fontId="3" fillId="0" borderId="2" xfId="0" applyNumberFormat="1" applyFont="1" applyFill="1" applyBorder="1" applyAlignment="1" applyProtection="1">
      <alignment vertical="center"/>
    </xf>
    <xf numFmtId="14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3" fontId="3" fillId="0" borderId="2" xfId="0" applyNumberFormat="1" applyFont="1" applyFill="1" applyBorder="1" applyAlignment="1" applyProtection="1">
      <alignment horizontal="right" vertical="center"/>
    </xf>
    <xf numFmtId="10" fontId="3" fillId="0" borderId="2" xfId="0" applyNumberFormat="1" applyFont="1" applyFill="1" applyBorder="1" applyAlignment="1" applyProtection="1">
      <alignment horizontal="center" vertical="center"/>
    </xf>
    <xf numFmtId="14" fontId="3" fillId="0" borderId="3" xfId="0" applyNumberFormat="1" applyFont="1" applyFill="1" applyBorder="1" applyAlignment="1" applyProtection="1">
      <alignment horizontal="left" vertical="center"/>
    </xf>
    <xf numFmtId="14" fontId="7" fillId="0" borderId="4" xfId="56" applyNumberFormat="1" applyFont="1" applyFill="1" applyBorder="1" applyAlignment="1">
      <alignment horizontal="center" vertical="center" wrapText="1"/>
    </xf>
    <xf numFmtId="0" fontId="6" fillId="0" borderId="5" xfId="56" applyFont="1" applyFill="1" applyBorder="1" applyAlignment="1">
      <alignment vertical="center" wrapText="1"/>
    </xf>
    <xf numFmtId="0" fontId="7" fillId="0" borderId="5" xfId="56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 applyProtection="1">
      <alignment horizontal="right" vertical="center"/>
    </xf>
    <xf numFmtId="0" fontId="6" fillId="0" borderId="5" xfId="53" applyFont="1" applyBorder="1" applyAlignment="1">
      <alignment vertical="center" wrapText="1"/>
    </xf>
    <xf numFmtId="0" fontId="7" fillId="0" borderId="5" xfId="53" applyFont="1" applyBorder="1" applyAlignment="1">
      <alignment horizontal="center" vertical="center" wrapText="1"/>
    </xf>
    <xf numFmtId="0" fontId="7" fillId="0" borderId="4" xfId="53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vertical="center"/>
    </xf>
    <xf numFmtId="0" fontId="6" fillId="0" borderId="9" xfId="53" applyFont="1" applyBorder="1" applyAlignment="1">
      <alignment vertical="center" wrapText="1"/>
    </xf>
    <xf numFmtId="43" fontId="3" fillId="0" borderId="8" xfId="0" applyNumberFormat="1" applyFont="1" applyFill="1" applyBorder="1" applyAlignment="1" applyProtection="1">
      <alignment vertical="center"/>
    </xf>
    <xf numFmtId="0" fontId="6" fillId="0" borderId="2" xfId="53" applyFont="1" applyBorder="1" applyAlignment="1">
      <alignment vertical="center" wrapText="1"/>
    </xf>
    <xf numFmtId="0" fontId="7" fillId="0" borderId="10" xfId="53" applyFont="1" applyBorder="1" applyAlignment="1">
      <alignment horizontal="center" vertical="center" wrapText="1"/>
    </xf>
    <xf numFmtId="0" fontId="8" fillId="0" borderId="0" xfId="56" applyFont="1" applyFill="1" applyBorder="1" applyAlignment="1">
      <alignment vertical="center"/>
    </xf>
    <xf numFmtId="43" fontId="0" fillId="0" borderId="0" xfId="0" applyNumberFormat="1" applyFill="1"/>
    <xf numFmtId="0" fontId="3" fillId="0" borderId="1" xfId="0" applyNumberFormat="1" applyFont="1" applyFill="1" applyBorder="1" applyAlignment="1" applyProtection="1">
      <alignment horizontal="right"/>
    </xf>
    <xf numFmtId="43" fontId="3" fillId="0" borderId="6" xfId="0" applyNumberFormat="1" applyFont="1" applyFill="1" applyBorder="1" applyAlignment="1" applyProtection="1">
      <alignment horizontal="right" vertical="center"/>
    </xf>
    <xf numFmtId="43" fontId="0" fillId="0" borderId="2" xfId="0" applyNumberFormat="1" applyFont="1" applyFill="1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dxfs count="2"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tabSelected="1" view="pageBreakPreview" zoomScaleNormal="100" topLeftCell="A28" workbookViewId="0">
      <selection activeCell="K5" sqref="I5:K5"/>
    </sheetView>
  </sheetViews>
  <sheetFormatPr defaultColWidth="9" defaultRowHeight="14.25"/>
  <cols>
    <col min="1" max="1" width="6.125" style="1" customWidth="1"/>
    <col min="2" max="2" width="9.875" style="1" customWidth="1"/>
    <col min="3" max="3" width="8.125" style="1" customWidth="1"/>
    <col min="4" max="4" width="10.25" style="2" customWidth="1"/>
    <col min="5" max="5" width="8.625" style="3" customWidth="1"/>
    <col min="6" max="6" width="13.375" style="4" customWidth="1"/>
    <col min="7" max="7" width="7.375" style="5" customWidth="1"/>
    <col min="8" max="8" width="12.25" style="1" customWidth="1"/>
    <col min="9" max="9" width="13.875" style="4" customWidth="1"/>
    <col min="10" max="10" width="14" style="4" customWidth="1"/>
    <col min="11" max="11" width="12.75" style="4" customWidth="1"/>
    <col min="12" max="12" width="13.75" style="4" customWidth="1"/>
    <col min="13" max="211" width="9" style="1"/>
    <col min="212" max="212" width="18.625" style="1" customWidth="1"/>
    <col min="213" max="213" width="19.125" style="1" customWidth="1"/>
    <col min="214" max="214" width="12" style="1" customWidth="1"/>
    <col min="215" max="215" width="12.375" style="1" customWidth="1"/>
    <col min="216" max="216" width="15.25" style="1" customWidth="1"/>
    <col min="217" max="217" width="9.625" style="1" customWidth="1"/>
    <col min="218" max="218" width="20.5" style="1" customWidth="1"/>
    <col min="219" max="219" width="12.5" style="1" customWidth="1"/>
    <col min="220" max="221" width="15" style="1" customWidth="1"/>
    <col min="222" max="222" width="11.375" style="1" customWidth="1"/>
    <col min="223" max="223" width="9" style="1"/>
    <col min="224" max="224" width="13.25" style="1" customWidth="1"/>
    <col min="225" max="467" width="9" style="1"/>
    <col min="468" max="468" width="18.625" style="1" customWidth="1"/>
    <col min="469" max="469" width="19.125" style="1" customWidth="1"/>
    <col min="470" max="470" width="12" style="1" customWidth="1"/>
    <col min="471" max="471" width="12.375" style="1" customWidth="1"/>
    <col min="472" max="472" width="15.25" style="1" customWidth="1"/>
    <col min="473" max="473" width="9.625" style="1" customWidth="1"/>
    <col min="474" max="474" width="20.5" style="1" customWidth="1"/>
    <col min="475" max="475" width="12.5" style="1" customWidth="1"/>
    <col min="476" max="477" width="15" style="1" customWidth="1"/>
    <col min="478" max="478" width="11.375" style="1" customWidth="1"/>
    <col min="479" max="479" width="9" style="1"/>
    <col min="480" max="480" width="13.25" style="1" customWidth="1"/>
    <col min="481" max="723" width="9" style="1"/>
    <col min="724" max="724" width="18.625" style="1" customWidth="1"/>
    <col min="725" max="725" width="19.125" style="1" customWidth="1"/>
    <col min="726" max="726" width="12" style="1" customWidth="1"/>
    <col min="727" max="727" width="12.375" style="1" customWidth="1"/>
    <col min="728" max="728" width="15.25" style="1" customWidth="1"/>
    <col min="729" max="729" width="9.625" style="1" customWidth="1"/>
    <col min="730" max="730" width="20.5" style="1" customWidth="1"/>
    <col min="731" max="731" width="12.5" style="1" customWidth="1"/>
    <col min="732" max="733" width="15" style="1" customWidth="1"/>
    <col min="734" max="734" width="11.375" style="1" customWidth="1"/>
    <col min="735" max="735" width="9" style="1"/>
    <col min="736" max="736" width="13.25" style="1" customWidth="1"/>
    <col min="737" max="979" width="9" style="1"/>
    <col min="980" max="980" width="18.625" style="1" customWidth="1"/>
    <col min="981" max="981" width="19.125" style="1" customWidth="1"/>
    <col min="982" max="982" width="12" style="1" customWidth="1"/>
    <col min="983" max="983" width="12.375" style="1" customWidth="1"/>
    <col min="984" max="984" width="15.25" style="1" customWidth="1"/>
    <col min="985" max="985" width="9.625" style="1" customWidth="1"/>
    <col min="986" max="986" width="20.5" style="1" customWidth="1"/>
    <col min="987" max="987" width="12.5" style="1" customWidth="1"/>
    <col min="988" max="989" width="15" style="1" customWidth="1"/>
    <col min="990" max="990" width="11.375" style="1" customWidth="1"/>
    <col min="991" max="991" width="9" style="1"/>
    <col min="992" max="992" width="13.25" style="1" customWidth="1"/>
    <col min="993" max="1235" width="9" style="1"/>
    <col min="1236" max="1236" width="18.625" style="1" customWidth="1"/>
    <col min="1237" max="1237" width="19.125" style="1" customWidth="1"/>
    <col min="1238" max="1238" width="12" style="1" customWidth="1"/>
    <col min="1239" max="1239" width="12.375" style="1" customWidth="1"/>
    <col min="1240" max="1240" width="15.25" style="1" customWidth="1"/>
    <col min="1241" max="1241" width="9.625" style="1" customWidth="1"/>
    <col min="1242" max="1242" width="20.5" style="1" customWidth="1"/>
    <col min="1243" max="1243" width="12.5" style="1" customWidth="1"/>
    <col min="1244" max="1245" width="15" style="1" customWidth="1"/>
    <col min="1246" max="1246" width="11.375" style="1" customWidth="1"/>
    <col min="1247" max="1247" width="9" style="1"/>
    <col min="1248" max="1248" width="13.25" style="1" customWidth="1"/>
    <col min="1249" max="1491" width="9" style="1"/>
    <col min="1492" max="1492" width="18.625" style="1" customWidth="1"/>
    <col min="1493" max="1493" width="19.125" style="1" customWidth="1"/>
    <col min="1494" max="1494" width="12" style="1" customWidth="1"/>
    <col min="1495" max="1495" width="12.375" style="1" customWidth="1"/>
    <col min="1496" max="1496" width="15.25" style="1" customWidth="1"/>
    <col min="1497" max="1497" width="9.625" style="1" customWidth="1"/>
    <col min="1498" max="1498" width="20.5" style="1" customWidth="1"/>
    <col min="1499" max="1499" width="12.5" style="1" customWidth="1"/>
    <col min="1500" max="1501" width="15" style="1" customWidth="1"/>
    <col min="1502" max="1502" width="11.375" style="1" customWidth="1"/>
    <col min="1503" max="1503" width="9" style="1"/>
    <col min="1504" max="1504" width="13.25" style="1" customWidth="1"/>
    <col min="1505" max="1747" width="9" style="1"/>
    <col min="1748" max="1748" width="18.625" style="1" customWidth="1"/>
    <col min="1749" max="1749" width="19.125" style="1" customWidth="1"/>
    <col min="1750" max="1750" width="12" style="1" customWidth="1"/>
    <col min="1751" max="1751" width="12.375" style="1" customWidth="1"/>
    <col min="1752" max="1752" width="15.25" style="1" customWidth="1"/>
    <col min="1753" max="1753" width="9.625" style="1" customWidth="1"/>
    <col min="1754" max="1754" width="20.5" style="1" customWidth="1"/>
    <col min="1755" max="1755" width="12.5" style="1" customWidth="1"/>
    <col min="1756" max="1757" width="15" style="1" customWidth="1"/>
    <col min="1758" max="1758" width="11.375" style="1" customWidth="1"/>
    <col min="1759" max="1759" width="9" style="1"/>
    <col min="1760" max="1760" width="13.25" style="1" customWidth="1"/>
    <col min="1761" max="2003" width="9" style="1"/>
    <col min="2004" max="2004" width="18.625" style="1" customWidth="1"/>
    <col min="2005" max="2005" width="19.125" style="1" customWidth="1"/>
    <col min="2006" max="2006" width="12" style="1" customWidth="1"/>
    <col min="2007" max="2007" width="12.375" style="1" customWidth="1"/>
    <col min="2008" max="2008" width="15.25" style="1" customWidth="1"/>
    <col min="2009" max="2009" width="9.625" style="1" customWidth="1"/>
    <col min="2010" max="2010" width="20.5" style="1" customWidth="1"/>
    <col min="2011" max="2011" width="12.5" style="1" customWidth="1"/>
    <col min="2012" max="2013" width="15" style="1" customWidth="1"/>
    <col min="2014" max="2014" width="11.375" style="1" customWidth="1"/>
    <col min="2015" max="2015" width="9" style="1"/>
    <col min="2016" max="2016" width="13.25" style="1" customWidth="1"/>
    <col min="2017" max="2259" width="9" style="1"/>
    <col min="2260" max="2260" width="18.625" style="1" customWidth="1"/>
    <col min="2261" max="2261" width="19.125" style="1" customWidth="1"/>
    <col min="2262" max="2262" width="12" style="1" customWidth="1"/>
    <col min="2263" max="2263" width="12.375" style="1" customWidth="1"/>
    <col min="2264" max="2264" width="15.25" style="1" customWidth="1"/>
    <col min="2265" max="2265" width="9.625" style="1" customWidth="1"/>
    <col min="2266" max="2266" width="20.5" style="1" customWidth="1"/>
    <col min="2267" max="2267" width="12.5" style="1" customWidth="1"/>
    <col min="2268" max="2269" width="15" style="1" customWidth="1"/>
    <col min="2270" max="2270" width="11.375" style="1" customWidth="1"/>
    <col min="2271" max="2271" width="9" style="1"/>
    <col min="2272" max="2272" width="13.25" style="1" customWidth="1"/>
    <col min="2273" max="2515" width="9" style="1"/>
    <col min="2516" max="2516" width="18.625" style="1" customWidth="1"/>
    <col min="2517" max="2517" width="19.125" style="1" customWidth="1"/>
    <col min="2518" max="2518" width="12" style="1" customWidth="1"/>
    <col min="2519" max="2519" width="12.375" style="1" customWidth="1"/>
    <col min="2520" max="2520" width="15.25" style="1" customWidth="1"/>
    <col min="2521" max="2521" width="9.625" style="1" customWidth="1"/>
    <col min="2522" max="2522" width="20.5" style="1" customWidth="1"/>
    <col min="2523" max="2523" width="12.5" style="1" customWidth="1"/>
    <col min="2524" max="2525" width="15" style="1" customWidth="1"/>
    <col min="2526" max="2526" width="11.375" style="1" customWidth="1"/>
    <col min="2527" max="2527" width="9" style="1"/>
    <col min="2528" max="2528" width="13.25" style="1" customWidth="1"/>
    <col min="2529" max="2771" width="9" style="1"/>
    <col min="2772" max="2772" width="18.625" style="1" customWidth="1"/>
    <col min="2773" max="2773" width="19.125" style="1" customWidth="1"/>
    <col min="2774" max="2774" width="12" style="1" customWidth="1"/>
    <col min="2775" max="2775" width="12.375" style="1" customWidth="1"/>
    <col min="2776" max="2776" width="15.25" style="1" customWidth="1"/>
    <col min="2777" max="2777" width="9.625" style="1" customWidth="1"/>
    <col min="2778" max="2778" width="20.5" style="1" customWidth="1"/>
    <col min="2779" max="2779" width="12.5" style="1" customWidth="1"/>
    <col min="2780" max="2781" width="15" style="1" customWidth="1"/>
    <col min="2782" max="2782" width="11.375" style="1" customWidth="1"/>
    <col min="2783" max="2783" width="9" style="1"/>
    <col min="2784" max="2784" width="13.25" style="1" customWidth="1"/>
    <col min="2785" max="3027" width="9" style="1"/>
    <col min="3028" max="3028" width="18.625" style="1" customWidth="1"/>
    <col min="3029" max="3029" width="19.125" style="1" customWidth="1"/>
    <col min="3030" max="3030" width="12" style="1" customWidth="1"/>
    <col min="3031" max="3031" width="12.375" style="1" customWidth="1"/>
    <col min="3032" max="3032" width="15.25" style="1" customWidth="1"/>
    <col min="3033" max="3033" width="9.625" style="1" customWidth="1"/>
    <col min="3034" max="3034" width="20.5" style="1" customWidth="1"/>
    <col min="3035" max="3035" width="12.5" style="1" customWidth="1"/>
    <col min="3036" max="3037" width="15" style="1" customWidth="1"/>
    <col min="3038" max="3038" width="11.375" style="1" customWidth="1"/>
    <col min="3039" max="3039" width="9" style="1"/>
    <col min="3040" max="3040" width="13.25" style="1" customWidth="1"/>
    <col min="3041" max="3283" width="9" style="1"/>
    <col min="3284" max="3284" width="18.625" style="1" customWidth="1"/>
    <col min="3285" max="3285" width="19.125" style="1" customWidth="1"/>
    <col min="3286" max="3286" width="12" style="1" customWidth="1"/>
    <col min="3287" max="3287" width="12.375" style="1" customWidth="1"/>
    <col min="3288" max="3288" width="15.25" style="1" customWidth="1"/>
    <col min="3289" max="3289" width="9.625" style="1" customWidth="1"/>
    <col min="3290" max="3290" width="20.5" style="1" customWidth="1"/>
    <col min="3291" max="3291" width="12.5" style="1" customWidth="1"/>
    <col min="3292" max="3293" width="15" style="1" customWidth="1"/>
    <col min="3294" max="3294" width="11.375" style="1" customWidth="1"/>
    <col min="3295" max="3295" width="9" style="1"/>
    <col min="3296" max="3296" width="13.25" style="1" customWidth="1"/>
    <col min="3297" max="3539" width="9" style="1"/>
    <col min="3540" max="3540" width="18.625" style="1" customWidth="1"/>
    <col min="3541" max="3541" width="19.125" style="1" customWidth="1"/>
    <col min="3542" max="3542" width="12" style="1" customWidth="1"/>
    <col min="3543" max="3543" width="12.375" style="1" customWidth="1"/>
    <col min="3544" max="3544" width="15.25" style="1" customWidth="1"/>
    <col min="3545" max="3545" width="9.625" style="1" customWidth="1"/>
    <col min="3546" max="3546" width="20.5" style="1" customWidth="1"/>
    <col min="3547" max="3547" width="12.5" style="1" customWidth="1"/>
    <col min="3548" max="3549" width="15" style="1" customWidth="1"/>
    <col min="3550" max="3550" width="11.375" style="1" customWidth="1"/>
    <col min="3551" max="3551" width="9" style="1"/>
    <col min="3552" max="3552" width="13.25" style="1" customWidth="1"/>
    <col min="3553" max="3795" width="9" style="1"/>
    <col min="3796" max="3796" width="18.625" style="1" customWidth="1"/>
    <col min="3797" max="3797" width="19.125" style="1" customWidth="1"/>
    <col min="3798" max="3798" width="12" style="1" customWidth="1"/>
    <col min="3799" max="3799" width="12.375" style="1" customWidth="1"/>
    <col min="3800" max="3800" width="15.25" style="1" customWidth="1"/>
    <col min="3801" max="3801" width="9.625" style="1" customWidth="1"/>
    <col min="3802" max="3802" width="20.5" style="1" customWidth="1"/>
    <col min="3803" max="3803" width="12.5" style="1" customWidth="1"/>
    <col min="3804" max="3805" width="15" style="1" customWidth="1"/>
    <col min="3806" max="3806" width="11.375" style="1" customWidth="1"/>
    <col min="3807" max="3807" width="9" style="1"/>
    <col min="3808" max="3808" width="13.25" style="1" customWidth="1"/>
    <col min="3809" max="4051" width="9" style="1"/>
    <col min="4052" max="4052" width="18.625" style="1" customWidth="1"/>
    <col min="4053" max="4053" width="19.125" style="1" customWidth="1"/>
    <col min="4054" max="4054" width="12" style="1" customWidth="1"/>
    <col min="4055" max="4055" width="12.375" style="1" customWidth="1"/>
    <col min="4056" max="4056" width="15.25" style="1" customWidth="1"/>
    <col min="4057" max="4057" width="9.625" style="1" customWidth="1"/>
    <col min="4058" max="4058" width="20.5" style="1" customWidth="1"/>
    <col min="4059" max="4059" width="12.5" style="1" customWidth="1"/>
    <col min="4060" max="4061" width="15" style="1" customWidth="1"/>
    <col min="4062" max="4062" width="11.375" style="1" customWidth="1"/>
    <col min="4063" max="4063" width="9" style="1"/>
    <col min="4064" max="4064" width="13.25" style="1" customWidth="1"/>
    <col min="4065" max="4307" width="9" style="1"/>
    <col min="4308" max="4308" width="18.625" style="1" customWidth="1"/>
    <col min="4309" max="4309" width="19.125" style="1" customWidth="1"/>
    <col min="4310" max="4310" width="12" style="1" customWidth="1"/>
    <col min="4311" max="4311" width="12.375" style="1" customWidth="1"/>
    <col min="4312" max="4312" width="15.25" style="1" customWidth="1"/>
    <col min="4313" max="4313" width="9.625" style="1" customWidth="1"/>
    <col min="4314" max="4314" width="20.5" style="1" customWidth="1"/>
    <col min="4315" max="4315" width="12.5" style="1" customWidth="1"/>
    <col min="4316" max="4317" width="15" style="1" customWidth="1"/>
    <col min="4318" max="4318" width="11.375" style="1" customWidth="1"/>
    <col min="4319" max="4319" width="9" style="1"/>
    <col min="4320" max="4320" width="13.25" style="1" customWidth="1"/>
    <col min="4321" max="4563" width="9" style="1"/>
    <col min="4564" max="4564" width="18.625" style="1" customWidth="1"/>
    <col min="4565" max="4565" width="19.125" style="1" customWidth="1"/>
    <col min="4566" max="4566" width="12" style="1" customWidth="1"/>
    <col min="4567" max="4567" width="12.375" style="1" customWidth="1"/>
    <col min="4568" max="4568" width="15.25" style="1" customWidth="1"/>
    <col min="4569" max="4569" width="9.625" style="1" customWidth="1"/>
    <col min="4570" max="4570" width="20.5" style="1" customWidth="1"/>
    <col min="4571" max="4571" width="12.5" style="1" customWidth="1"/>
    <col min="4572" max="4573" width="15" style="1" customWidth="1"/>
    <col min="4574" max="4574" width="11.375" style="1" customWidth="1"/>
    <col min="4575" max="4575" width="9" style="1"/>
    <col min="4576" max="4576" width="13.25" style="1" customWidth="1"/>
    <col min="4577" max="4819" width="9" style="1"/>
    <col min="4820" max="4820" width="18.625" style="1" customWidth="1"/>
    <col min="4821" max="4821" width="19.125" style="1" customWidth="1"/>
    <col min="4822" max="4822" width="12" style="1" customWidth="1"/>
    <col min="4823" max="4823" width="12.375" style="1" customWidth="1"/>
    <col min="4824" max="4824" width="15.25" style="1" customWidth="1"/>
    <col min="4825" max="4825" width="9.625" style="1" customWidth="1"/>
    <col min="4826" max="4826" width="20.5" style="1" customWidth="1"/>
    <col min="4827" max="4827" width="12.5" style="1" customWidth="1"/>
    <col min="4828" max="4829" width="15" style="1" customWidth="1"/>
    <col min="4830" max="4830" width="11.375" style="1" customWidth="1"/>
    <col min="4831" max="4831" width="9" style="1"/>
    <col min="4832" max="4832" width="13.25" style="1" customWidth="1"/>
    <col min="4833" max="5075" width="9" style="1"/>
    <col min="5076" max="5076" width="18.625" style="1" customWidth="1"/>
    <col min="5077" max="5077" width="19.125" style="1" customWidth="1"/>
    <col min="5078" max="5078" width="12" style="1" customWidth="1"/>
    <col min="5079" max="5079" width="12.375" style="1" customWidth="1"/>
    <col min="5080" max="5080" width="15.25" style="1" customWidth="1"/>
    <col min="5081" max="5081" width="9.625" style="1" customWidth="1"/>
    <col min="5082" max="5082" width="20.5" style="1" customWidth="1"/>
    <col min="5083" max="5083" width="12.5" style="1" customWidth="1"/>
    <col min="5084" max="5085" width="15" style="1" customWidth="1"/>
    <col min="5086" max="5086" width="11.375" style="1" customWidth="1"/>
    <col min="5087" max="5087" width="9" style="1"/>
    <col min="5088" max="5088" width="13.25" style="1" customWidth="1"/>
    <col min="5089" max="5331" width="9" style="1"/>
    <col min="5332" max="5332" width="18.625" style="1" customWidth="1"/>
    <col min="5333" max="5333" width="19.125" style="1" customWidth="1"/>
    <col min="5334" max="5334" width="12" style="1" customWidth="1"/>
    <col min="5335" max="5335" width="12.375" style="1" customWidth="1"/>
    <col min="5336" max="5336" width="15.25" style="1" customWidth="1"/>
    <col min="5337" max="5337" width="9.625" style="1" customWidth="1"/>
    <col min="5338" max="5338" width="20.5" style="1" customWidth="1"/>
    <col min="5339" max="5339" width="12.5" style="1" customWidth="1"/>
    <col min="5340" max="5341" width="15" style="1" customWidth="1"/>
    <col min="5342" max="5342" width="11.375" style="1" customWidth="1"/>
    <col min="5343" max="5343" width="9" style="1"/>
    <col min="5344" max="5344" width="13.25" style="1" customWidth="1"/>
    <col min="5345" max="5587" width="9" style="1"/>
    <col min="5588" max="5588" width="18.625" style="1" customWidth="1"/>
    <col min="5589" max="5589" width="19.125" style="1" customWidth="1"/>
    <col min="5590" max="5590" width="12" style="1" customWidth="1"/>
    <col min="5591" max="5591" width="12.375" style="1" customWidth="1"/>
    <col min="5592" max="5592" width="15.25" style="1" customWidth="1"/>
    <col min="5593" max="5593" width="9.625" style="1" customWidth="1"/>
    <col min="5594" max="5594" width="20.5" style="1" customWidth="1"/>
    <col min="5595" max="5595" width="12.5" style="1" customWidth="1"/>
    <col min="5596" max="5597" width="15" style="1" customWidth="1"/>
    <col min="5598" max="5598" width="11.375" style="1" customWidth="1"/>
    <col min="5599" max="5599" width="9" style="1"/>
    <col min="5600" max="5600" width="13.25" style="1" customWidth="1"/>
    <col min="5601" max="5843" width="9" style="1"/>
    <col min="5844" max="5844" width="18.625" style="1" customWidth="1"/>
    <col min="5845" max="5845" width="19.125" style="1" customWidth="1"/>
    <col min="5846" max="5846" width="12" style="1" customWidth="1"/>
    <col min="5847" max="5847" width="12.375" style="1" customWidth="1"/>
    <col min="5848" max="5848" width="15.25" style="1" customWidth="1"/>
    <col min="5849" max="5849" width="9.625" style="1" customWidth="1"/>
    <col min="5850" max="5850" width="20.5" style="1" customWidth="1"/>
    <col min="5851" max="5851" width="12.5" style="1" customWidth="1"/>
    <col min="5852" max="5853" width="15" style="1" customWidth="1"/>
    <col min="5854" max="5854" width="11.375" style="1" customWidth="1"/>
    <col min="5855" max="5855" width="9" style="1"/>
    <col min="5856" max="5856" width="13.25" style="1" customWidth="1"/>
    <col min="5857" max="6099" width="9" style="1"/>
    <col min="6100" max="6100" width="18.625" style="1" customWidth="1"/>
    <col min="6101" max="6101" width="19.125" style="1" customWidth="1"/>
    <col min="6102" max="6102" width="12" style="1" customWidth="1"/>
    <col min="6103" max="6103" width="12.375" style="1" customWidth="1"/>
    <col min="6104" max="6104" width="15.25" style="1" customWidth="1"/>
    <col min="6105" max="6105" width="9.625" style="1" customWidth="1"/>
    <col min="6106" max="6106" width="20.5" style="1" customWidth="1"/>
    <col min="6107" max="6107" width="12.5" style="1" customWidth="1"/>
    <col min="6108" max="6109" width="15" style="1" customWidth="1"/>
    <col min="6110" max="6110" width="11.375" style="1" customWidth="1"/>
    <col min="6111" max="6111" width="9" style="1"/>
    <col min="6112" max="6112" width="13.25" style="1" customWidth="1"/>
    <col min="6113" max="6355" width="9" style="1"/>
    <col min="6356" max="6356" width="18.625" style="1" customWidth="1"/>
    <col min="6357" max="6357" width="19.125" style="1" customWidth="1"/>
    <col min="6358" max="6358" width="12" style="1" customWidth="1"/>
    <col min="6359" max="6359" width="12.375" style="1" customWidth="1"/>
    <col min="6360" max="6360" width="15.25" style="1" customWidth="1"/>
    <col min="6361" max="6361" width="9.625" style="1" customWidth="1"/>
    <col min="6362" max="6362" width="20.5" style="1" customWidth="1"/>
    <col min="6363" max="6363" width="12.5" style="1" customWidth="1"/>
    <col min="6364" max="6365" width="15" style="1" customWidth="1"/>
    <col min="6366" max="6366" width="11.375" style="1" customWidth="1"/>
    <col min="6367" max="6367" width="9" style="1"/>
    <col min="6368" max="6368" width="13.25" style="1" customWidth="1"/>
    <col min="6369" max="6611" width="9" style="1"/>
    <col min="6612" max="6612" width="18.625" style="1" customWidth="1"/>
    <col min="6613" max="6613" width="19.125" style="1" customWidth="1"/>
    <col min="6614" max="6614" width="12" style="1" customWidth="1"/>
    <col min="6615" max="6615" width="12.375" style="1" customWidth="1"/>
    <col min="6616" max="6616" width="15.25" style="1" customWidth="1"/>
    <col min="6617" max="6617" width="9.625" style="1" customWidth="1"/>
    <col min="6618" max="6618" width="20.5" style="1" customWidth="1"/>
    <col min="6619" max="6619" width="12.5" style="1" customWidth="1"/>
    <col min="6620" max="6621" width="15" style="1" customWidth="1"/>
    <col min="6622" max="6622" width="11.375" style="1" customWidth="1"/>
    <col min="6623" max="6623" width="9" style="1"/>
    <col min="6624" max="6624" width="13.25" style="1" customWidth="1"/>
    <col min="6625" max="6867" width="9" style="1"/>
    <col min="6868" max="6868" width="18.625" style="1" customWidth="1"/>
    <col min="6869" max="6869" width="19.125" style="1" customWidth="1"/>
    <col min="6870" max="6870" width="12" style="1" customWidth="1"/>
    <col min="6871" max="6871" width="12.375" style="1" customWidth="1"/>
    <col min="6872" max="6872" width="15.25" style="1" customWidth="1"/>
    <col min="6873" max="6873" width="9.625" style="1" customWidth="1"/>
    <col min="6874" max="6874" width="20.5" style="1" customWidth="1"/>
    <col min="6875" max="6875" width="12.5" style="1" customWidth="1"/>
    <col min="6876" max="6877" width="15" style="1" customWidth="1"/>
    <col min="6878" max="6878" width="11.375" style="1" customWidth="1"/>
    <col min="6879" max="6879" width="9" style="1"/>
    <col min="6880" max="6880" width="13.25" style="1" customWidth="1"/>
    <col min="6881" max="7123" width="9" style="1"/>
    <col min="7124" max="7124" width="18.625" style="1" customWidth="1"/>
    <col min="7125" max="7125" width="19.125" style="1" customWidth="1"/>
    <col min="7126" max="7126" width="12" style="1" customWidth="1"/>
    <col min="7127" max="7127" width="12.375" style="1" customWidth="1"/>
    <col min="7128" max="7128" width="15.25" style="1" customWidth="1"/>
    <col min="7129" max="7129" width="9.625" style="1" customWidth="1"/>
    <col min="7130" max="7130" width="20.5" style="1" customWidth="1"/>
    <col min="7131" max="7131" width="12.5" style="1" customWidth="1"/>
    <col min="7132" max="7133" width="15" style="1" customWidth="1"/>
    <col min="7134" max="7134" width="11.375" style="1" customWidth="1"/>
    <col min="7135" max="7135" width="9" style="1"/>
    <col min="7136" max="7136" width="13.25" style="1" customWidth="1"/>
    <col min="7137" max="7379" width="9" style="1"/>
    <col min="7380" max="7380" width="18.625" style="1" customWidth="1"/>
    <col min="7381" max="7381" width="19.125" style="1" customWidth="1"/>
    <col min="7382" max="7382" width="12" style="1" customWidth="1"/>
    <col min="7383" max="7383" width="12.375" style="1" customWidth="1"/>
    <col min="7384" max="7384" width="15.25" style="1" customWidth="1"/>
    <col min="7385" max="7385" width="9.625" style="1" customWidth="1"/>
    <col min="7386" max="7386" width="20.5" style="1" customWidth="1"/>
    <col min="7387" max="7387" width="12.5" style="1" customWidth="1"/>
    <col min="7388" max="7389" width="15" style="1" customWidth="1"/>
    <col min="7390" max="7390" width="11.375" style="1" customWidth="1"/>
    <col min="7391" max="7391" width="9" style="1"/>
    <col min="7392" max="7392" width="13.25" style="1" customWidth="1"/>
    <col min="7393" max="7635" width="9" style="1"/>
    <col min="7636" max="7636" width="18.625" style="1" customWidth="1"/>
    <col min="7637" max="7637" width="19.125" style="1" customWidth="1"/>
    <col min="7638" max="7638" width="12" style="1" customWidth="1"/>
    <col min="7639" max="7639" width="12.375" style="1" customWidth="1"/>
    <col min="7640" max="7640" width="15.25" style="1" customWidth="1"/>
    <col min="7641" max="7641" width="9.625" style="1" customWidth="1"/>
    <col min="7642" max="7642" width="20.5" style="1" customWidth="1"/>
    <col min="7643" max="7643" width="12.5" style="1" customWidth="1"/>
    <col min="7644" max="7645" width="15" style="1" customWidth="1"/>
    <col min="7646" max="7646" width="11.375" style="1" customWidth="1"/>
    <col min="7647" max="7647" width="9" style="1"/>
    <col min="7648" max="7648" width="13.25" style="1" customWidth="1"/>
    <col min="7649" max="7891" width="9" style="1"/>
    <col min="7892" max="7892" width="18.625" style="1" customWidth="1"/>
    <col min="7893" max="7893" width="19.125" style="1" customWidth="1"/>
    <col min="7894" max="7894" width="12" style="1" customWidth="1"/>
    <col min="7895" max="7895" width="12.375" style="1" customWidth="1"/>
    <col min="7896" max="7896" width="15.25" style="1" customWidth="1"/>
    <col min="7897" max="7897" width="9.625" style="1" customWidth="1"/>
    <col min="7898" max="7898" width="20.5" style="1" customWidth="1"/>
    <col min="7899" max="7899" width="12.5" style="1" customWidth="1"/>
    <col min="7900" max="7901" width="15" style="1" customWidth="1"/>
    <col min="7902" max="7902" width="11.375" style="1" customWidth="1"/>
    <col min="7903" max="7903" width="9" style="1"/>
    <col min="7904" max="7904" width="13.25" style="1" customWidth="1"/>
    <col min="7905" max="8147" width="9" style="1"/>
    <col min="8148" max="8148" width="18.625" style="1" customWidth="1"/>
    <col min="8149" max="8149" width="19.125" style="1" customWidth="1"/>
    <col min="8150" max="8150" width="12" style="1" customWidth="1"/>
    <col min="8151" max="8151" width="12.375" style="1" customWidth="1"/>
    <col min="8152" max="8152" width="15.25" style="1" customWidth="1"/>
    <col min="8153" max="8153" width="9.625" style="1" customWidth="1"/>
    <col min="8154" max="8154" width="20.5" style="1" customWidth="1"/>
    <col min="8155" max="8155" width="12.5" style="1" customWidth="1"/>
    <col min="8156" max="8157" width="15" style="1" customWidth="1"/>
    <col min="8158" max="8158" width="11.375" style="1" customWidth="1"/>
    <col min="8159" max="8159" width="9" style="1"/>
    <col min="8160" max="8160" width="13.25" style="1" customWidth="1"/>
    <col min="8161" max="8403" width="9" style="1"/>
    <col min="8404" max="8404" width="18.625" style="1" customWidth="1"/>
    <col min="8405" max="8405" width="19.125" style="1" customWidth="1"/>
    <col min="8406" max="8406" width="12" style="1" customWidth="1"/>
    <col min="8407" max="8407" width="12.375" style="1" customWidth="1"/>
    <col min="8408" max="8408" width="15.25" style="1" customWidth="1"/>
    <col min="8409" max="8409" width="9.625" style="1" customWidth="1"/>
    <col min="8410" max="8410" width="20.5" style="1" customWidth="1"/>
    <col min="8411" max="8411" width="12.5" style="1" customWidth="1"/>
    <col min="8412" max="8413" width="15" style="1" customWidth="1"/>
    <col min="8414" max="8414" width="11.375" style="1" customWidth="1"/>
    <col min="8415" max="8415" width="9" style="1"/>
    <col min="8416" max="8416" width="13.25" style="1" customWidth="1"/>
    <col min="8417" max="8659" width="9" style="1"/>
    <col min="8660" max="8660" width="18.625" style="1" customWidth="1"/>
    <col min="8661" max="8661" width="19.125" style="1" customWidth="1"/>
    <col min="8662" max="8662" width="12" style="1" customWidth="1"/>
    <col min="8663" max="8663" width="12.375" style="1" customWidth="1"/>
    <col min="8664" max="8664" width="15.25" style="1" customWidth="1"/>
    <col min="8665" max="8665" width="9.625" style="1" customWidth="1"/>
    <col min="8666" max="8666" width="20.5" style="1" customWidth="1"/>
    <col min="8667" max="8667" width="12.5" style="1" customWidth="1"/>
    <col min="8668" max="8669" width="15" style="1" customWidth="1"/>
    <col min="8670" max="8670" width="11.375" style="1" customWidth="1"/>
    <col min="8671" max="8671" width="9" style="1"/>
    <col min="8672" max="8672" width="13.25" style="1" customWidth="1"/>
    <col min="8673" max="8915" width="9" style="1"/>
    <col min="8916" max="8916" width="18.625" style="1" customWidth="1"/>
    <col min="8917" max="8917" width="19.125" style="1" customWidth="1"/>
    <col min="8918" max="8918" width="12" style="1" customWidth="1"/>
    <col min="8919" max="8919" width="12.375" style="1" customWidth="1"/>
    <col min="8920" max="8920" width="15.25" style="1" customWidth="1"/>
    <col min="8921" max="8921" width="9.625" style="1" customWidth="1"/>
    <col min="8922" max="8922" width="20.5" style="1" customWidth="1"/>
    <col min="8923" max="8923" width="12.5" style="1" customWidth="1"/>
    <col min="8924" max="8925" width="15" style="1" customWidth="1"/>
    <col min="8926" max="8926" width="11.375" style="1" customWidth="1"/>
    <col min="8927" max="8927" width="9" style="1"/>
    <col min="8928" max="8928" width="13.25" style="1" customWidth="1"/>
    <col min="8929" max="9171" width="9" style="1"/>
    <col min="9172" max="9172" width="18.625" style="1" customWidth="1"/>
    <col min="9173" max="9173" width="19.125" style="1" customWidth="1"/>
    <col min="9174" max="9174" width="12" style="1" customWidth="1"/>
    <col min="9175" max="9175" width="12.375" style="1" customWidth="1"/>
    <col min="9176" max="9176" width="15.25" style="1" customWidth="1"/>
    <col min="9177" max="9177" width="9.625" style="1" customWidth="1"/>
    <col min="9178" max="9178" width="20.5" style="1" customWidth="1"/>
    <col min="9179" max="9179" width="12.5" style="1" customWidth="1"/>
    <col min="9180" max="9181" width="15" style="1" customWidth="1"/>
    <col min="9182" max="9182" width="11.375" style="1" customWidth="1"/>
    <col min="9183" max="9183" width="9" style="1"/>
    <col min="9184" max="9184" width="13.25" style="1" customWidth="1"/>
    <col min="9185" max="9427" width="9" style="1"/>
    <col min="9428" max="9428" width="18.625" style="1" customWidth="1"/>
    <col min="9429" max="9429" width="19.125" style="1" customWidth="1"/>
    <col min="9430" max="9430" width="12" style="1" customWidth="1"/>
    <col min="9431" max="9431" width="12.375" style="1" customWidth="1"/>
    <col min="9432" max="9432" width="15.25" style="1" customWidth="1"/>
    <col min="9433" max="9433" width="9.625" style="1" customWidth="1"/>
    <col min="9434" max="9434" width="20.5" style="1" customWidth="1"/>
    <col min="9435" max="9435" width="12.5" style="1" customWidth="1"/>
    <col min="9436" max="9437" width="15" style="1" customWidth="1"/>
    <col min="9438" max="9438" width="11.375" style="1" customWidth="1"/>
    <col min="9439" max="9439" width="9" style="1"/>
    <col min="9440" max="9440" width="13.25" style="1" customWidth="1"/>
    <col min="9441" max="9683" width="9" style="1"/>
    <col min="9684" max="9684" width="18.625" style="1" customWidth="1"/>
    <col min="9685" max="9685" width="19.125" style="1" customWidth="1"/>
    <col min="9686" max="9686" width="12" style="1" customWidth="1"/>
    <col min="9687" max="9687" width="12.375" style="1" customWidth="1"/>
    <col min="9688" max="9688" width="15.25" style="1" customWidth="1"/>
    <col min="9689" max="9689" width="9.625" style="1" customWidth="1"/>
    <col min="9690" max="9690" width="20.5" style="1" customWidth="1"/>
    <col min="9691" max="9691" width="12.5" style="1" customWidth="1"/>
    <col min="9692" max="9693" width="15" style="1" customWidth="1"/>
    <col min="9694" max="9694" width="11.375" style="1" customWidth="1"/>
    <col min="9695" max="9695" width="9" style="1"/>
    <col min="9696" max="9696" width="13.25" style="1" customWidth="1"/>
    <col min="9697" max="9939" width="9" style="1"/>
    <col min="9940" max="9940" width="18.625" style="1" customWidth="1"/>
    <col min="9941" max="9941" width="19.125" style="1" customWidth="1"/>
    <col min="9942" max="9942" width="12" style="1" customWidth="1"/>
    <col min="9943" max="9943" width="12.375" style="1" customWidth="1"/>
    <col min="9944" max="9944" width="15.25" style="1" customWidth="1"/>
    <col min="9945" max="9945" width="9.625" style="1" customWidth="1"/>
    <col min="9946" max="9946" width="20.5" style="1" customWidth="1"/>
    <col min="9947" max="9947" width="12.5" style="1" customWidth="1"/>
    <col min="9948" max="9949" width="15" style="1" customWidth="1"/>
    <col min="9950" max="9950" width="11.375" style="1" customWidth="1"/>
    <col min="9951" max="9951" width="9" style="1"/>
    <col min="9952" max="9952" width="13.25" style="1" customWidth="1"/>
    <col min="9953" max="10195" width="9" style="1"/>
    <col min="10196" max="10196" width="18.625" style="1" customWidth="1"/>
    <col min="10197" max="10197" width="19.125" style="1" customWidth="1"/>
    <col min="10198" max="10198" width="12" style="1" customWidth="1"/>
    <col min="10199" max="10199" width="12.375" style="1" customWidth="1"/>
    <col min="10200" max="10200" width="15.25" style="1" customWidth="1"/>
    <col min="10201" max="10201" width="9.625" style="1" customWidth="1"/>
    <col min="10202" max="10202" width="20.5" style="1" customWidth="1"/>
    <col min="10203" max="10203" width="12.5" style="1" customWidth="1"/>
    <col min="10204" max="10205" width="15" style="1" customWidth="1"/>
    <col min="10206" max="10206" width="11.375" style="1" customWidth="1"/>
    <col min="10207" max="10207" width="9" style="1"/>
    <col min="10208" max="10208" width="13.25" style="1" customWidth="1"/>
    <col min="10209" max="10451" width="9" style="1"/>
    <col min="10452" max="10452" width="18.625" style="1" customWidth="1"/>
    <col min="10453" max="10453" width="19.125" style="1" customWidth="1"/>
    <col min="10454" max="10454" width="12" style="1" customWidth="1"/>
    <col min="10455" max="10455" width="12.375" style="1" customWidth="1"/>
    <col min="10456" max="10456" width="15.25" style="1" customWidth="1"/>
    <col min="10457" max="10457" width="9.625" style="1" customWidth="1"/>
    <col min="10458" max="10458" width="20.5" style="1" customWidth="1"/>
    <col min="10459" max="10459" width="12.5" style="1" customWidth="1"/>
    <col min="10460" max="10461" width="15" style="1" customWidth="1"/>
    <col min="10462" max="10462" width="11.375" style="1" customWidth="1"/>
    <col min="10463" max="10463" width="9" style="1"/>
    <col min="10464" max="10464" width="13.25" style="1" customWidth="1"/>
    <col min="10465" max="10707" width="9" style="1"/>
    <col min="10708" max="10708" width="18.625" style="1" customWidth="1"/>
    <col min="10709" max="10709" width="19.125" style="1" customWidth="1"/>
    <col min="10710" max="10710" width="12" style="1" customWidth="1"/>
    <col min="10711" max="10711" width="12.375" style="1" customWidth="1"/>
    <col min="10712" max="10712" width="15.25" style="1" customWidth="1"/>
    <col min="10713" max="10713" width="9.625" style="1" customWidth="1"/>
    <col min="10714" max="10714" width="20.5" style="1" customWidth="1"/>
    <col min="10715" max="10715" width="12.5" style="1" customWidth="1"/>
    <col min="10716" max="10717" width="15" style="1" customWidth="1"/>
    <col min="10718" max="10718" width="11.375" style="1" customWidth="1"/>
    <col min="10719" max="10719" width="9" style="1"/>
    <col min="10720" max="10720" width="13.25" style="1" customWidth="1"/>
    <col min="10721" max="10963" width="9" style="1"/>
    <col min="10964" max="10964" width="18.625" style="1" customWidth="1"/>
    <col min="10965" max="10965" width="19.125" style="1" customWidth="1"/>
    <col min="10966" max="10966" width="12" style="1" customWidth="1"/>
    <col min="10967" max="10967" width="12.375" style="1" customWidth="1"/>
    <col min="10968" max="10968" width="15.25" style="1" customWidth="1"/>
    <col min="10969" max="10969" width="9.625" style="1" customWidth="1"/>
    <col min="10970" max="10970" width="20.5" style="1" customWidth="1"/>
    <col min="10971" max="10971" width="12.5" style="1" customWidth="1"/>
    <col min="10972" max="10973" width="15" style="1" customWidth="1"/>
    <col min="10974" max="10974" width="11.375" style="1" customWidth="1"/>
    <col min="10975" max="10975" width="9" style="1"/>
    <col min="10976" max="10976" width="13.25" style="1" customWidth="1"/>
    <col min="10977" max="11219" width="9" style="1"/>
    <col min="11220" max="11220" width="18.625" style="1" customWidth="1"/>
    <col min="11221" max="11221" width="19.125" style="1" customWidth="1"/>
    <col min="11222" max="11222" width="12" style="1" customWidth="1"/>
    <col min="11223" max="11223" width="12.375" style="1" customWidth="1"/>
    <col min="11224" max="11224" width="15.25" style="1" customWidth="1"/>
    <col min="11225" max="11225" width="9.625" style="1" customWidth="1"/>
    <col min="11226" max="11226" width="20.5" style="1" customWidth="1"/>
    <col min="11227" max="11227" width="12.5" style="1" customWidth="1"/>
    <col min="11228" max="11229" width="15" style="1" customWidth="1"/>
    <col min="11230" max="11230" width="11.375" style="1" customWidth="1"/>
    <col min="11231" max="11231" width="9" style="1"/>
    <col min="11232" max="11232" width="13.25" style="1" customWidth="1"/>
    <col min="11233" max="11475" width="9" style="1"/>
    <col min="11476" max="11476" width="18.625" style="1" customWidth="1"/>
    <col min="11477" max="11477" width="19.125" style="1" customWidth="1"/>
    <col min="11478" max="11478" width="12" style="1" customWidth="1"/>
    <col min="11479" max="11479" width="12.375" style="1" customWidth="1"/>
    <col min="11480" max="11480" width="15.25" style="1" customWidth="1"/>
    <col min="11481" max="11481" width="9.625" style="1" customWidth="1"/>
    <col min="11482" max="11482" width="20.5" style="1" customWidth="1"/>
    <col min="11483" max="11483" width="12.5" style="1" customWidth="1"/>
    <col min="11484" max="11485" width="15" style="1" customWidth="1"/>
    <col min="11486" max="11486" width="11.375" style="1" customWidth="1"/>
    <col min="11487" max="11487" width="9" style="1"/>
    <col min="11488" max="11488" width="13.25" style="1" customWidth="1"/>
    <col min="11489" max="11731" width="9" style="1"/>
    <col min="11732" max="11732" width="18.625" style="1" customWidth="1"/>
    <col min="11733" max="11733" width="19.125" style="1" customWidth="1"/>
    <col min="11734" max="11734" width="12" style="1" customWidth="1"/>
    <col min="11735" max="11735" width="12.375" style="1" customWidth="1"/>
    <col min="11736" max="11736" width="15.25" style="1" customWidth="1"/>
    <col min="11737" max="11737" width="9.625" style="1" customWidth="1"/>
    <col min="11738" max="11738" width="20.5" style="1" customWidth="1"/>
    <col min="11739" max="11739" width="12.5" style="1" customWidth="1"/>
    <col min="11740" max="11741" width="15" style="1" customWidth="1"/>
    <col min="11742" max="11742" width="11.375" style="1" customWidth="1"/>
    <col min="11743" max="11743" width="9" style="1"/>
    <col min="11744" max="11744" width="13.25" style="1" customWidth="1"/>
    <col min="11745" max="11987" width="9" style="1"/>
    <col min="11988" max="11988" width="18.625" style="1" customWidth="1"/>
    <col min="11989" max="11989" width="19.125" style="1" customWidth="1"/>
    <col min="11990" max="11990" width="12" style="1" customWidth="1"/>
    <col min="11991" max="11991" width="12.375" style="1" customWidth="1"/>
    <col min="11992" max="11992" width="15.25" style="1" customWidth="1"/>
    <col min="11993" max="11993" width="9.625" style="1" customWidth="1"/>
    <col min="11994" max="11994" width="20.5" style="1" customWidth="1"/>
    <col min="11995" max="11995" width="12.5" style="1" customWidth="1"/>
    <col min="11996" max="11997" width="15" style="1" customWidth="1"/>
    <col min="11998" max="11998" width="11.375" style="1" customWidth="1"/>
    <col min="11999" max="11999" width="9" style="1"/>
    <col min="12000" max="12000" width="13.25" style="1" customWidth="1"/>
    <col min="12001" max="12243" width="9" style="1"/>
    <col min="12244" max="12244" width="18.625" style="1" customWidth="1"/>
    <col min="12245" max="12245" width="19.125" style="1" customWidth="1"/>
    <col min="12246" max="12246" width="12" style="1" customWidth="1"/>
    <col min="12247" max="12247" width="12.375" style="1" customWidth="1"/>
    <col min="12248" max="12248" width="15.25" style="1" customWidth="1"/>
    <col min="12249" max="12249" width="9.625" style="1" customWidth="1"/>
    <col min="12250" max="12250" width="20.5" style="1" customWidth="1"/>
    <col min="12251" max="12251" width="12.5" style="1" customWidth="1"/>
    <col min="12252" max="12253" width="15" style="1" customWidth="1"/>
    <col min="12254" max="12254" width="11.375" style="1" customWidth="1"/>
    <col min="12255" max="12255" width="9" style="1"/>
    <col min="12256" max="12256" width="13.25" style="1" customWidth="1"/>
    <col min="12257" max="12499" width="9" style="1"/>
    <col min="12500" max="12500" width="18.625" style="1" customWidth="1"/>
    <col min="12501" max="12501" width="19.125" style="1" customWidth="1"/>
    <col min="12502" max="12502" width="12" style="1" customWidth="1"/>
    <col min="12503" max="12503" width="12.375" style="1" customWidth="1"/>
    <col min="12504" max="12504" width="15.25" style="1" customWidth="1"/>
    <col min="12505" max="12505" width="9.625" style="1" customWidth="1"/>
    <col min="12506" max="12506" width="20.5" style="1" customWidth="1"/>
    <col min="12507" max="12507" width="12.5" style="1" customWidth="1"/>
    <col min="12508" max="12509" width="15" style="1" customWidth="1"/>
    <col min="12510" max="12510" width="11.375" style="1" customWidth="1"/>
    <col min="12511" max="12511" width="9" style="1"/>
    <col min="12512" max="12512" width="13.25" style="1" customWidth="1"/>
    <col min="12513" max="12755" width="9" style="1"/>
    <col min="12756" max="12756" width="18.625" style="1" customWidth="1"/>
    <col min="12757" max="12757" width="19.125" style="1" customWidth="1"/>
    <col min="12758" max="12758" width="12" style="1" customWidth="1"/>
    <col min="12759" max="12759" width="12.375" style="1" customWidth="1"/>
    <col min="12760" max="12760" width="15.25" style="1" customWidth="1"/>
    <col min="12761" max="12761" width="9.625" style="1" customWidth="1"/>
    <col min="12762" max="12762" width="20.5" style="1" customWidth="1"/>
    <col min="12763" max="12763" width="12.5" style="1" customWidth="1"/>
    <col min="12764" max="12765" width="15" style="1" customWidth="1"/>
    <col min="12766" max="12766" width="11.375" style="1" customWidth="1"/>
    <col min="12767" max="12767" width="9" style="1"/>
    <col min="12768" max="12768" width="13.25" style="1" customWidth="1"/>
    <col min="12769" max="13011" width="9" style="1"/>
    <col min="13012" max="13012" width="18.625" style="1" customWidth="1"/>
    <col min="13013" max="13013" width="19.125" style="1" customWidth="1"/>
    <col min="13014" max="13014" width="12" style="1" customWidth="1"/>
    <col min="13015" max="13015" width="12.375" style="1" customWidth="1"/>
    <col min="13016" max="13016" width="15.25" style="1" customWidth="1"/>
    <col min="13017" max="13017" width="9.625" style="1" customWidth="1"/>
    <col min="13018" max="13018" width="20.5" style="1" customWidth="1"/>
    <col min="13019" max="13019" width="12.5" style="1" customWidth="1"/>
    <col min="13020" max="13021" width="15" style="1" customWidth="1"/>
    <col min="13022" max="13022" width="11.375" style="1" customWidth="1"/>
    <col min="13023" max="13023" width="9" style="1"/>
    <col min="13024" max="13024" width="13.25" style="1" customWidth="1"/>
    <col min="13025" max="13267" width="9" style="1"/>
    <col min="13268" max="13268" width="18.625" style="1" customWidth="1"/>
    <col min="13269" max="13269" width="19.125" style="1" customWidth="1"/>
    <col min="13270" max="13270" width="12" style="1" customWidth="1"/>
    <col min="13271" max="13271" width="12.375" style="1" customWidth="1"/>
    <col min="13272" max="13272" width="15.25" style="1" customWidth="1"/>
    <col min="13273" max="13273" width="9.625" style="1" customWidth="1"/>
    <col min="13274" max="13274" width="20.5" style="1" customWidth="1"/>
    <col min="13275" max="13275" width="12.5" style="1" customWidth="1"/>
    <col min="13276" max="13277" width="15" style="1" customWidth="1"/>
    <col min="13278" max="13278" width="11.375" style="1" customWidth="1"/>
    <col min="13279" max="13279" width="9" style="1"/>
    <col min="13280" max="13280" width="13.25" style="1" customWidth="1"/>
    <col min="13281" max="13523" width="9" style="1"/>
    <col min="13524" max="13524" width="18.625" style="1" customWidth="1"/>
    <col min="13525" max="13525" width="19.125" style="1" customWidth="1"/>
    <col min="13526" max="13526" width="12" style="1" customWidth="1"/>
    <col min="13527" max="13527" width="12.375" style="1" customWidth="1"/>
    <col min="13528" max="13528" width="15.25" style="1" customWidth="1"/>
    <col min="13529" max="13529" width="9.625" style="1" customWidth="1"/>
    <col min="13530" max="13530" width="20.5" style="1" customWidth="1"/>
    <col min="13531" max="13531" width="12.5" style="1" customWidth="1"/>
    <col min="13532" max="13533" width="15" style="1" customWidth="1"/>
    <col min="13534" max="13534" width="11.375" style="1" customWidth="1"/>
    <col min="13535" max="13535" width="9" style="1"/>
    <col min="13536" max="13536" width="13.25" style="1" customWidth="1"/>
    <col min="13537" max="13779" width="9" style="1"/>
    <col min="13780" max="13780" width="18.625" style="1" customWidth="1"/>
    <col min="13781" max="13781" width="19.125" style="1" customWidth="1"/>
    <col min="13782" max="13782" width="12" style="1" customWidth="1"/>
    <col min="13783" max="13783" width="12.375" style="1" customWidth="1"/>
    <col min="13784" max="13784" width="15.25" style="1" customWidth="1"/>
    <col min="13785" max="13785" width="9.625" style="1" customWidth="1"/>
    <col min="13786" max="13786" width="20.5" style="1" customWidth="1"/>
    <col min="13787" max="13787" width="12.5" style="1" customWidth="1"/>
    <col min="13788" max="13789" width="15" style="1" customWidth="1"/>
    <col min="13790" max="13790" width="11.375" style="1" customWidth="1"/>
    <col min="13791" max="13791" width="9" style="1"/>
    <col min="13792" max="13792" width="13.25" style="1" customWidth="1"/>
    <col min="13793" max="14035" width="9" style="1"/>
    <col min="14036" max="14036" width="18.625" style="1" customWidth="1"/>
    <col min="14037" max="14037" width="19.125" style="1" customWidth="1"/>
    <col min="14038" max="14038" width="12" style="1" customWidth="1"/>
    <col min="14039" max="14039" width="12.375" style="1" customWidth="1"/>
    <col min="14040" max="14040" width="15.25" style="1" customWidth="1"/>
    <col min="14041" max="14041" width="9.625" style="1" customWidth="1"/>
    <col min="14042" max="14042" width="20.5" style="1" customWidth="1"/>
    <col min="14043" max="14043" width="12.5" style="1" customWidth="1"/>
    <col min="14044" max="14045" width="15" style="1" customWidth="1"/>
    <col min="14046" max="14046" width="11.375" style="1" customWidth="1"/>
    <col min="14047" max="14047" width="9" style="1"/>
    <col min="14048" max="14048" width="13.25" style="1" customWidth="1"/>
    <col min="14049" max="14291" width="9" style="1"/>
    <col min="14292" max="14292" width="18.625" style="1" customWidth="1"/>
    <col min="14293" max="14293" width="19.125" style="1" customWidth="1"/>
    <col min="14294" max="14294" width="12" style="1" customWidth="1"/>
    <col min="14295" max="14295" width="12.375" style="1" customWidth="1"/>
    <col min="14296" max="14296" width="15.25" style="1" customWidth="1"/>
    <col min="14297" max="14297" width="9.625" style="1" customWidth="1"/>
    <col min="14298" max="14298" width="20.5" style="1" customWidth="1"/>
    <col min="14299" max="14299" width="12.5" style="1" customWidth="1"/>
    <col min="14300" max="14301" width="15" style="1" customWidth="1"/>
    <col min="14302" max="14302" width="11.375" style="1" customWidth="1"/>
    <col min="14303" max="14303" width="9" style="1"/>
    <col min="14304" max="14304" width="13.25" style="1" customWidth="1"/>
    <col min="14305" max="14547" width="9" style="1"/>
    <col min="14548" max="14548" width="18.625" style="1" customWidth="1"/>
    <col min="14549" max="14549" width="19.125" style="1" customWidth="1"/>
    <col min="14550" max="14550" width="12" style="1" customWidth="1"/>
    <col min="14551" max="14551" width="12.375" style="1" customWidth="1"/>
    <col min="14552" max="14552" width="15.25" style="1" customWidth="1"/>
    <col min="14553" max="14553" width="9.625" style="1" customWidth="1"/>
    <col min="14554" max="14554" width="20.5" style="1" customWidth="1"/>
    <col min="14555" max="14555" width="12.5" style="1" customWidth="1"/>
    <col min="14556" max="14557" width="15" style="1" customWidth="1"/>
    <col min="14558" max="14558" width="11.375" style="1" customWidth="1"/>
    <col min="14559" max="14559" width="9" style="1"/>
    <col min="14560" max="14560" width="13.25" style="1" customWidth="1"/>
    <col min="14561" max="14803" width="9" style="1"/>
    <col min="14804" max="14804" width="18.625" style="1" customWidth="1"/>
    <col min="14805" max="14805" width="19.125" style="1" customWidth="1"/>
    <col min="14806" max="14806" width="12" style="1" customWidth="1"/>
    <col min="14807" max="14807" width="12.375" style="1" customWidth="1"/>
    <col min="14808" max="14808" width="15.25" style="1" customWidth="1"/>
    <col min="14809" max="14809" width="9.625" style="1" customWidth="1"/>
    <col min="14810" max="14810" width="20.5" style="1" customWidth="1"/>
    <col min="14811" max="14811" width="12.5" style="1" customWidth="1"/>
    <col min="14812" max="14813" width="15" style="1" customWidth="1"/>
    <col min="14814" max="14814" width="11.375" style="1" customWidth="1"/>
    <col min="14815" max="14815" width="9" style="1"/>
    <col min="14816" max="14816" width="13.25" style="1" customWidth="1"/>
    <col min="14817" max="15059" width="9" style="1"/>
    <col min="15060" max="15060" width="18.625" style="1" customWidth="1"/>
    <col min="15061" max="15061" width="19.125" style="1" customWidth="1"/>
    <col min="15062" max="15062" width="12" style="1" customWidth="1"/>
    <col min="15063" max="15063" width="12.375" style="1" customWidth="1"/>
    <col min="15064" max="15064" width="15.25" style="1" customWidth="1"/>
    <col min="15065" max="15065" width="9.625" style="1" customWidth="1"/>
    <col min="15066" max="15066" width="20.5" style="1" customWidth="1"/>
    <col min="15067" max="15067" width="12.5" style="1" customWidth="1"/>
    <col min="15068" max="15069" width="15" style="1" customWidth="1"/>
    <col min="15070" max="15070" width="11.375" style="1" customWidth="1"/>
    <col min="15071" max="15071" width="9" style="1"/>
    <col min="15072" max="15072" width="13.25" style="1" customWidth="1"/>
    <col min="15073" max="15315" width="9" style="1"/>
    <col min="15316" max="15316" width="18.625" style="1" customWidth="1"/>
    <col min="15317" max="15317" width="19.125" style="1" customWidth="1"/>
    <col min="15318" max="15318" width="12" style="1" customWidth="1"/>
    <col min="15319" max="15319" width="12.375" style="1" customWidth="1"/>
    <col min="15320" max="15320" width="15.25" style="1" customWidth="1"/>
    <col min="15321" max="15321" width="9.625" style="1" customWidth="1"/>
    <col min="15322" max="15322" width="20.5" style="1" customWidth="1"/>
    <col min="15323" max="15323" width="12.5" style="1" customWidth="1"/>
    <col min="15324" max="15325" width="15" style="1" customWidth="1"/>
    <col min="15326" max="15326" width="11.375" style="1" customWidth="1"/>
    <col min="15327" max="15327" width="9" style="1"/>
    <col min="15328" max="15328" width="13.25" style="1" customWidth="1"/>
    <col min="15329" max="15571" width="9" style="1"/>
    <col min="15572" max="15572" width="18.625" style="1" customWidth="1"/>
    <col min="15573" max="15573" width="19.125" style="1" customWidth="1"/>
    <col min="15574" max="15574" width="12" style="1" customWidth="1"/>
    <col min="15575" max="15575" width="12.375" style="1" customWidth="1"/>
    <col min="15576" max="15576" width="15.25" style="1" customWidth="1"/>
    <col min="15577" max="15577" width="9.625" style="1" customWidth="1"/>
    <col min="15578" max="15578" width="20.5" style="1" customWidth="1"/>
    <col min="15579" max="15579" width="12.5" style="1" customWidth="1"/>
    <col min="15580" max="15581" width="15" style="1" customWidth="1"/>
    <col min="15582" max="15582" width="11.375" style="1" customWidth="1"/>
    <col min="15583" max="15583" width="9" style="1"/>
    <col min="15584" max="15584" width="13.25" style="1" customWidth="1"/>
    <col min="15585" max="15827" width="9" style="1"/>
    <col min="15828" max="15828" width="18.625" style="1" customWidth="1"/>
    <col min="15829" max="15829" width="19.125" style="1" customWidth="1"/>
    <col min="15830" max="15830" width="12" style="1" customWidth="1"/>
    <col min="15831" max="15831" width="12.375" style="1" customWidth="1"/>
    <col min="15832" max="15832" width="15.25" style="1" customWidth="1"/>
    <col min="15833" max="15833" width="9.625" style="1" customWidth="1"/>
    <col min="15834" max="15834" width="20.5" style="1" customWidth="1"/>
    <col min="15835" max="15835" width="12.5" style="1" customWidth="1"/>
    <col min="15836" max="15837" width="15" style="1" customWidth="1"/>
    <col min="15838" max="15838" width="11.375" style="1" customWidth="1"/>
    <col min="15839" max="15839" width="9" style="1"/>
    <col min="15840" max="15840" width="13.25" style="1" customWidth="1"/>
    <col min="15841" max="16083" width="9" style="1"/>
    <col min="16084" max="16084" width="18.625" style="1" customWidth="1"/>
    <col min="16085" max="16085" width="19.125" style="1" customWidth="1"/>
    <col min="16086" max="16086" width="12" style="1" customWidth="1"/>
    <col min="16087" max="16087" width="12.375" style="1" customWidth="1"/>
    <col min="16088" max="16088" width="15.25" style="1" customWidth="1"/>
    <col min="16089" max="16089" width="9.625" style="1" customWidth="1"/>
    <col min="16090" max="16090" width="20.5" style="1" customWidth="1"/>
    <col min="16091" max="16091" width="12.5" style="1" customWidth="1"/>
    <col min="16092" max="16093" width="15" style="1" customWidth="1"/>
    <col min="16094" max="16094" width="11.375" style="1" customWidth="1"/>
    <col min="16095" max="16095" width="9" style="1"/>
    <col min="16096" max="16096" width="13.25" style="1" customWidth="1"/>
    <col min="16097" max="16384" width="9" style="1"/>
  </cols>
  <sheetData>
    <row r="1" s="1" customFormat="1" customHeight="1" spans="1:12">
      <c r="A1" s="54" t="s">
        <v>0</v>
      </c>
      <c r="D1" s="2"/>
      <c r="E1" s="3"/>
      <c r="F1" s="4"/>
      <c r="G1" s="5"/>
      <c r="I1" s="4"/>
      <c r="J1" s="84"/>
      <c r="K1" s="85"/>
      <c r="L1" s="85"/>
    </row>
    <row r="2" s="1" customFormat="1" ht="20.25" customHeight="1" spans="1:12">
      <c r="A2" s="55" t="s">
        <v>1</v>
      </c>
      <c r="B2" s="55"/>
      <c r="C2" s="55"/>
      <c r="D2" s="55"/>
      <c r="E2" s="55"/>
      <c r="F2" s="56"/>
      <c r="G2" s="55"/>
      <c r="H2" s="55"/>
      <c r="I2" s="56"/>
      <c r="J2" s="55"/>
      <c r="K2" s="55"/>
      <c r="L2" s="55"/>
    </row>
    <row r="3" s="1" customFormat="1" ht="11.25" customHeight="1" spans="1:1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86" t="s">
        <v>2</v>
      </c>
    </row>
    <row r="4" s="1" customFormat="1" ht="15" customHeight="1" spans="1:12">
      <c r="A4" s="59" t="s">
        <v>3</v>
      </c>
      <c r="B4" s="59" t="s">
        <v>4</v>
      </c>
      <c r="C4" s="59" t="s">
        <v>5</v>
      </c>
      <c r="D4" s="60" t="s">
        <v>6</v>
      </c>
      <c r="E4" s="59" t="s">
        <v>7</v>
      </c>
      <c r="F4" s="61" t="s">
        <v>8</v>
      </c>
      <c r="G4" s="62" t="s">
        <v>9</v>
      </c>
      <c r="H4" s="59" t="s">
        <v>10</v>
      </c>
      <c r="I4" s="61" t="s">
        <v>11</v>
      </c>
      <c r="J4" s="61" t="s">
        <v>12</v>
      </c>
      <c r="K4" s="61" t="s">
        <v>13</v>
      </c>
      <c r="L4" s="61" t="s">
        <v>14</v>
      </c>
    </row>
    <row r="5" s="1" customFormat="1" ht="15" customHeight="1" spans="1:12">
      <c r="A5" s="63" t="s">
        <v>15</v>
      </c>
      <c r="B5" s="64"/>
      <c r="C5" s="65"/>
      <c r="D5" s="66"/>
      <c r="E5" s="67"/>
      <c r="F5" s="68">
        <f>SUM(SUMIFS($F$5:$F$59,$A$5:$A$59,A6,$E$5:$E$59,{"3年","5年","7年"}),SUMIFS($F$5:$F$59,$A$5:$A$59,A6,$E$5:$E$59,{"10年","15年","20年"})/2)</f>
        <v>83494.26</v>
      </c>
      <c r="G5" s="69"/>
      <c r="H5" s="70"/>
      <c r="I5" s="68">
        <f>SUM(I6:I59)</f>
        <v>41740000</v>
      </c>
      <c r="J5" s="68">
        <f>SUM(J6:J59)</f>
        <v>26719238.4</v>
      </c>
      <c r="K5" s="68">
        <f>SUM(K6:K59)</f>
        <v>3423</v>
      </c>
      <c r="L5" s="68">
        <f>SUM(L6:L59)</f>
        <v>68462661.4</v>
      </c>
    </row>
    <row r="6" s="1" customFormat="1" ht="15" customHeight="1" spans="1:12">
      <c r="A6" s="63" t="s">
        <v>16</v>
      </c>
      <c r="B6" s="64" t="s">
        <v>17</v>
      </c>
      <c r="C6" s="65" t="s">
        <v>18</v>
      </c>
      <c r="D6" s="66" t="s">
        <v>19</v>
      </c>
      <c r="E6" s="67" t="s">
        <v>20</v>
      </c>
      <c r="F6" s="68">
        <v>667</v>
      </c>
      <c r="G6" s="69">
        <v>0.0358</v>
      </c>
      <c r="H6" s="71">
        <v>45092</v>
      </c>
      <c r="I6" s="68"/>
      <c r="J6" s="87">
        <f t="shared" ref="J6:J11" si="0">F6*G6*10000*0.5</f>
        <v>119393</v>
      </c>
      <c r="K6" s="68">
        <f t="shared" ref="K6:K48" si="1">ROUND((J6+I6)*0.00005,2)</f>
        <v>5.97</v>
      </c>
      <c r="L6" s="68">
        <f t="shared" ref="L6:L69" si="2">I6+J6+K6</f>
        <v>119398.97</v>
      </c>
    </row>
    <row r="7" s="1" customFormat="1" ht="15" customHeight="1" spans="1:12">
      <c r="A7" s="63" t="s">
        <v>16</v>
      </c>
      <c r="B7" s="64" t="s">
        <v>17</v>
      </c>
      <c r="C7" s="65" t="s">
        <v>18</v>
      </c>
      <c r="D7" s="66" t="s">
        <v>19</v>
      </c>
      <c r="E7" s="67" t="s">
        <v>20</v>
      </c>
      <c r="F7" s="68">
        <v>667</v>
      </c>
      <c r="G7" s="69">
        <v>0.0358</v>
      </c>
      <c r="H7" s="71">
        <v>45275</v>
      </c>
      <c r="I7" s="68"/>
      <c r="J7" s="87">
        <f t="shared" si="0"/>
        <v>119393</v>
      </c>
      <c r="K7" s="68">
        <f t="shared" si="1"/>
        <v>5.97</v>
      </c>
      <c r="L7" s="68">
        <f t="shared" si="2"/>
        <v>119398.97</v>
      </c>
    </row>
    <row r="8" s="1" customFormat="1" ht="15" customHeight="1" spans="1:12">
      <c r="A8" s="63" t="s">
        <v>16</v>
      </c>
      <c r="B8" s="64" t="s">
        <v>17</v>
      </c>
      <c r="C8" s="65" t="s">
        <v>18</v>
      </c>
      <c r="D8" s="66" t="s">
        <v>19</v>
      </c>
      <c r="E8" s="67" t="s">
        <v>20</v>
      </c>
      <c r="F8" s="68">
        <v>70</v>
      </c>
      <c r="G8" s="69">
        <v>0.0358</v>
      </c>
      <c r="H8" s="71">
        <v>45092</v>
      </c>
      <c r="I8" s="68"/>
      <c r="J8" s="87">
        <f t="shared" si="0"/>
        <v>12530</v>
      </c>
      <c r="K8" s="68">
        <f t="shared" si="1"/>
        <v>0.63</v>
      </c>
      <c r="L8" s="68">
        <f t="shared" si="2"/>
        <v>12530.63</v>
      </c>
    </row>
    <row r="9" s="1" customFormat="1" ht="15" customHeight="1" spans="1:12">
      <c r="A9" s="63" t="s">
        <v>16</v>
      </c>
      <c r="B9" s="64" t="s">
        <v>17</v>
      </c>
      <c r="C9" s="65" t="s">
        <v>18</v>
      </c>
      <c r="D9" s="66" t="s">
        <v>19</v>
      </c>
      <c r="E9" s="67" t="s">
        <v>20</v>
      </c>
      <c r="F9" s="68">
        <v>70</v>
      </c>
      <c r="G9" s="69">
        <v>0.0358</v>
      </c>
      <c r="H9" s="71">
        <v>45275</v>
      </c>
      <c r="I9" s="68"/>
      <c r="J9" s="87">
        <f t="shared" si="0"/>
        <v>12530</v>
      </c>
      <c r="K9" s="68">
        <f t="shared" si="1"/>
        <v>0.63</v>
      </c>
      <c r="L9" s="68">
        <f t="shared" si="2"/>
        <v>12530.63</v>
      </c>
    </row>
    <row r="10" s="1" customFormat="1" ht="15" customHeight="1" spans="1:12">
      <c r="A10" s="63" t="s">
        <v>16</v>
      </c>
      <c r="B10" s="64" t="s">
        <v>21</v>
      </c>
      <c r="C10" s="65" t="s">
        <v>18</v>
      </c>
      <c r="D10" s="66" t="s">
        <v>22</v>
      </c>
      <c r="E10" s="67" t="s">
        <v>20</v>
      </c>
      <c r="F10" s="68">
        <v>807</v>
      </c>
      <c r="G10" s="69">
        <v>0.0323</v>
      </c>
      <c r="H10" s="71">
        <v>45050</v>
      </c>
      <c r="I10" s="68"/>
      <c r="J10" s="87">
        <f t="shared" si="0"/>
        <v>130330.5</v>
      </c>
      <c r="K10" s="68">
        <f t="shared" si="1"/>
        <v>6.52</v>
      </c>
      <c r="L10" s="68">
        <f t="shared" si="2"/>
        <v>130337.02</v>
      </c>
    </row>
    <row r="11" s="1" customFormat="1" ht="15" customHeight="1" spans="1:12">
      <c r="A11" s="63" t="s">
        <v>16</v>
      </c>
      <c r="B11" s="64" t="s">
        <v>21</v>
      </c>
      <c r="C11" s="65" t="s">
        <v>18</v>
      </c>
      <c r="D11" s="66" t="s">
        <v>22</v>
      </c>
      <c r="E11" s="67" t="s">
        <v>20</v>
      </c>
      <c r="F11" s="68">
        <v>807</v>
      </c>
      <c r="G11" s="69">
        <v>0.0323</v>
      </c>
      <c r="H11" s="71">
        <v>45234</v>
      </c>
      <c r="I11" s="68"/>
      <c r="J11" s="87">
        <f t="shared" si="0"/>
        <v>130330.5</v>
      </c>
      <c r="K11" s="68">
        <f t="shared" si="1"/>
        <v>6.52</v>
      </c>
      <c r="L11" s="68">
        <f t="shared" si="2"/>
        <v>130337.02</v>
      </c>
    </row>
    <row r="12" s="1" customFormat="1" ht="15" customHeight="1" spans="1:12">
      <c r="A12" s="63" t="s">
        <v>16</v>
      </c>
      <c r="B12" s="64" t="s">
        <v>23</v>
      </c>
      <c r="C12" s="65" t="s">
        <v>18</v>
      </c>
      <c r="D12" s="66" t="s">
        <v>24</v>
      </c>
      <c r="E12" s="67" t="s">
        <v>25</v>
      </c>
      <c r="F12" s="68">
        <v>443</v>
      </c>
      <c r="G12" s="69">
        <v>0.0298</v>
      </c>
      <c r="H12" s="71">
        <v>45036</v>
      </c>
      <c r="I12" s="68">
        <v>4430000</v>
      </c>
      <c r="J12" s="87">
        <f>F12*G12*10000</f>
        <v>132014</v>
      </c>
      <c r="K12" s="68">
        <f t="shared" si="1"/>
        <v>228.1</v>
      </c>
      <c r="L12" s="68">
        <f t="shared" si="2"/>
        <v>4562242.1</v>
      </c>
    </row>
    <row r="13" s="1" customFormat="1" ht="15" customHeight="1" spans="1:12">
      <c r="A13" s="63" t="s">
        <v>16</v>
      </c>
      <c r="B13" s="64" t="s">
        <v>26</v>
      </c>
      <c r="C13" s="65" t="s">
        <v>18</v>
      </c>
      <c r="D13" s="66" t="s">
        <v>24</v>
      </c>
      <c r="E13" s="67" t="s">
        <v>20</v>
      </c>
      <c r="F13" s="68">
        <v>483</v>
      </c>
      <c r="G13" s="69">
        <v>0.0312</v>
      </c>
      <c r="H13" s="71">
        <v>45036</v>
      </c>
      <c r="I13" s="68"/>
      <c r="J13" s="87">
        <f>F13*G13*10000*0.5</f>
        <v>75348</v>
      </c>
      <c r="K13" s="68">
        <f t="shared" si="1"/>
        <v>3.77</v>
      </c>
      <c r="L13" s="68">
        <f t="shared" si="2"/>
        <v>75351.77</v>
      </c>
    </row>
    <row r="14" s="1" customFormat="1" ht="15" customHeight="1" spans="1:12">
      <c r="A14" s="63" t="s">
        <v>16</v>
      </c>
      <c r="B14" s="64" t="s">
        <v>26</v>
      </c>
      <c r="C14" s="65" t="s">
        <v>18</v>
      </c>
      <c r="D14" s="66" t="s">
        <v>24</v>
      </c>
      <c r="E14" s="67" t="s">
        <v>20</v>
      </c>
      <c r="F14" s="68">
        <v>483</v>
      </c>
      <c r="G14" s="69">
        <v>0.0312</v>
      </c>
      <c r="H14" s="71">
        <v>45219</v>
      </c>
      <c r="I14" s="68"/>
      <c r="J14" s="87">
        <f>F14*G14*10000*0.5</f>
        <v>75348</v>
      </c>
      <c r="K14" s="68">
        <f t="shared" si="1"/>
        <v>3.77</v>
      </c>
      <c r="L14" s="68">
        <f t="shared" si="2"/>
        <v>75351.77</v>
      </c>
    </row>
    <row r="15" s="1" customFormat="1" ht="15" customHeight="1" spans="1:12">
      <c r="A15" s="63" t="s">
        <v>16</v>
      </c>
      <c r="B15" s="64" t="s">
        <v>27</v>
      </c>
      <c r="C15" s="65" t="s">
        <v>18</v>
      </c>
      <c r="D15" s="66" t="s">
        <v>28</v>
      </c>
      <c r="E15" s="67" t="s">
        <v>25</v>
      </c>
      <c r="F15" s="68">
        <v>618</v>
      </c>
      <c r="G15" s="69">
        <v>0.0302</v>
      </c>
      <c r="H15" s="71">
        <v>45104</v>
      </c>
      <c r="I15" s="68">
        <v>6180000</v>
      </c>
      <c r="J15" s="87">
        <f>F15*G15*10000</f>
        <v>186636</v>
      </c>
      <c r="K15" s="68">
        <f t="shared" si="1"/>
        <v>318.33</v>
      </c>
      <c r="L15" s="68">
        <f t="shared" si="2"/>
        <v>6366954.33</v>
      </c>
    </row>
    <row r="16" s="1" customFormat="1" ht="15" customHeight="1" spans="1:12">
      <c r="A16" s="63" t="s">
        <v>16</v>
      </c>
      <c r="B16" s="64" t="s">
        <v>29</v>
      </c>
      <c r="C16" s="65" t="s">
        <v>18</v>
      </c>
      <c r="D16" s="66" t="s">
        <v>28</v>
      </c>
      <c r="E16" s="67" t="s">
        <v>20</v>
      </c>
      <c r="F16" s="68">
        <v>618</v>
      </c>
      <c r="G16" s="69">
        <v>0.0308</v>
      </c>
      <c r="H16" s="71">
        <v>45104</v>
      </c>
      <c r="I16" s="68"/>
      <c r="J16" s="87">
        <f>F16*G16*10000*0.5</f>
        <v>95172</v>
      </c>
      <c r="K16" s="68">
        <f t="shared" si="1"/>
        <v>4.76</v>
      </c>
      <c r="L16" s="68">
        <f t="shared" si="2"/>
        <v>95176.76</v>
      </c>
    </row>
    <row r="17" s="1" customFormat="1" ht="15" customHeight="1" spans="1:12">
      <c r="A17" s="63" t="s">
        <v>16</v>
      </c>
      <c r="B17" s="64" t="s">
        <v>29</v>
      </c>
      <c r="C17" s="65" t="s">
        <v>18</v>
      </c>
      <c r="D17" s="66" t="s">
        <v>28</v>
      </c>
      <c r="E17" s="67" t="s">
        <v>20</v>
      </c>
      <c r="F17" s="68">
        <v>618</v>
      </c>
      <c r="G17" s="69">
        <v>0.0308</v>
      </c>
      <c r="H17" s="71">
        <v>45287</v>
      </c>
      <c r="I17" s="68"/>
      <c r="J17" s="87">
        <f>F17*G17*10000*0.5</f>
        <v>95172</v>
      </c>
      <c r="K17" s="68">
        <f t="shared" si="1"/>
        <v>4.76</v>
      </c>
      <c r="L17" s="68">
        <f t="shared" si="2"/>
        <v>95176.76</v>
      </c>
    </row>
    <row r="18" s="1" customFormat="1" ht="15" customHeight="1" spans="1:12">
      <c r="A18" s="63" t="s">
        <v>16</v>
      </c>
      <c r="B18" s="64" t="s">
        <v>30</v>
      </c>
      <c r="C18" s="65" t="s">
        <v>18</v>
      </c>
      <c r="D18" s="66" t="s">
        <v>31</v>
      </c>
      <c r="E18" s="67" t="s">
        <v>20</v>
      </c>
      <c r="F18" s="68">
        <v>801</v>
      </c>
      <c r="G18" s="69">
        <v>0.0274</v>
      </c>
      <c r="H18" s="71">
        <v>45239</v>
      </c>
      <c r="I18" s="68"/>
      <c r="J18" s="87">
        <f>F18*G18*10000*0.5</f>
        <v>109737</v>
      </c>
      <c r="K18" s="68">
        <f t="shared" si="1"/>
        <v>5.49</v>
      </c>
      <c r="L18" s="68">
        <f t="shared" si="2"/>
        <v>109742.49</v>
      </c>
    </row>
    <row r="19" s="1" customFormat="1" ht="15" customHeight="1" spans="1:12">
      <c r="A19" s="63" t="s">
        <v>16</v>
      </c>
      <c r="B19" s="64" t="s">
        <v>30</v>
      </c>
      <c r="C19" s="65" t="s">
        <v>18</v>
      </c>
      <c r="D19" s="66" t="s">
        <v>31</v>
      </c>
      <c r="E19" s="67" t="s">
        <v>20</v>
      </c>
      <c r="F19" s="68">
        <v>801</v>
      </c>
      <c r="G19" s="69">
        <v>0.0274</v>
      </c>
      <c r="H19" s="71">
        <v>45055</v>
      </c>
      <c r="I19" s="68"/>
      <c r="J19" s="87">
        <f>F19*G19*10000*0.5</f>
        <v>109737</v>
      </c>
      <c r="K19" s="68">
        <f t="shared" si="1"/>
        <v>5.49</v>
      </c>
      <c r="L19" s="68">
        <f t="shared" si="2"/>
        <v>109742.49</v>
      </c>
    </row>
    <row r="20" s="1" customFormat="1" ht="15" customHeight="1" spans="1:12">
      <c r="A20" s="63" t="s">
        <v>16</v>
      </c>
      <c r="B20" s="64" t="s">
        <v>32</v>
      </c>
      <c r="C20" s="65" t="s">
        <v>18</v>
      </c>
      <c r="D20" s="66">
        <v>42815</v>
      </c>
      <c r="E20" s="67" t="s">
        <v>25</v>
      </c>
      <c r="F20" s="68">
        <v>180.26</v>
      </c>
      <c r="G20" s="69">
        <v>0.034</v>
      </c>
      <c r="H20" s="71">
        <v>45007</v>
      </c>
      <c r="I20" s="68"/>
      <c r="J20" s="87">
        <f t="shared" ref="J20:J26" si="3">F20*G20*10000</f>
        <v>61288.4</v>
      </c>
      <c r="K20" s="68">
        <f t="shared" si="1"/>
        <v>3.06</v>
      </c>
      <c r="L20" s="68">
        <f t="shared" si="2"/>
        <v>61291.46</v>
      </c>
    </row>
    <row r="21" s="1" customFormat="1" ht="15" customHeight="1" spans="1:12">
      <c r="A21" s="63" t="s">
        <v>16</v>
      </c>
      <c r="B21" s="64" t="s">
        <v>33</v>
      </c>
      <c r="C21" s="65" t="s">
        <v>18</v>
      </c>
      <c r="D21" s="66">
        <v>42902</v>
      </c>
      <c r="E21" s="67" t="s">
        <v>25</v>
      </c>
      <c r="F21" s="68">
        <v>750</v>
      </c>
      <c r="G21" s="69">
        <v>0.0402</v>
      </c>
      <c r="H21" s="71">
        <v>45096</v>
      </c>
      <c r="I21" s="68"/>
      <c r="J21" s="87">
        <f t="shared" si="3"/>
        <v>301500</v>
      </c>
      <c r="K21" s="68">
        <f t="shared" si="1"/>
        <v>15.08</v>
      </c>
      <c r="L21" s="68">
        <f t="shared" si="2"/>
        <v>301515.08</v>
      </c>
    </row>
    <row r="22" s="1" customFormat="1" ht="15" customHeight="1" spans="1:12">
      <c r="A22" s="63" t="s">
        <v>16</v>
      </c>
      <c r="B22" s="64" t="s">
        <v>34</v>
      </c>
      <c r="C22" s="65" t="s">
        <v>18</v>
      </c>
      <c r="D22" s="66">
        <v>42983</v>
      </c>
      <c r="E22" s="67" t="s">
        <v>20</v>
      </c>
      <c r="F22" s="68">
        <v>1505</v>
      </c>
      <c r="G22" s="69">
        <v>0.0393</v>
      </c>
      <c r="H22" s="71">
        <v>44991</v>
      </c>
      <c r="I22" s="68"/>
      <c r="J22" s="87">
        <f t="shared" ref="J22:J28" si="4">F22*G22*10000*0.5</f>
        <v>295732.5</v>
      </c>
      <c r="K22" s="68">
        <f t="shared" si="1"/>
        <v>14.79</v>
      </c>
      <c r="L22" s="68">
        <f t="shared" si="2"/>
        <v>295747.29</v>
      </c>
    </row>
    <row r="23" s="1" customFormat="1" ht="15" customHeight="1" spans="1:12">
      <c r="A23" s="63" t="s">
        <v>16</v>
      </c>
      <c r="B23" s="64" t="s">
        <v>34</v>
      </c>
      <c r="C23" s="65" t="s">
        <v>18</v>
      </c>
      <c r="D23" s="66">
        <v>42983</v>
      </c>
      <c r="E23" s="67" t="s">
        <v>20</v>
      </c>
      <c r="F23" s="68">
        <v>1505</v>
      </c>
      <c r="G23" s="69">
        <v>0.0393</v>
      </c>
      <c r="H23" s="71">
        <v>45175</v>
      </c>
      <c r="I23" s="68"/>
      <c r="J23" s="87">
        <f t="shared" si="4"/>
        <v>295732.5</v>
      </c>
      <c r="K23" s="68">
        <f t="shared" si="1"/>
        <v>14.79</v>
      </c>
      <c r="L23" s="68">
        <f t="shared" si="2"/>
        <v>295747.29</v>
      </c>
    </row>
    <row r="24" s="1" customFormat="1" ht="15" customHeight="1" spans="1:12">
      <c r="A24" s="63" t="s">
        <v>16</v>
      </c>
      <c r="B24" s="64" t="s">
        <v>35</v>
      </c>
      <c r="C24" s="65" t="s">
        <v>18</v>
      </c>
      <c r="D24" s="66" t="s">
        <v>36</v>
      </c>
      <c r="E24" s="67" t="s">
        <v>37</v>
      </c>
      <c r="F24" s="68">
        <v>250</v>
      </c>
      <c r="G24" s="69">
        <v>0.0333</v>
      </c>
      <c r="H24" s="71">
        <v>45116</v>
      </c>
      <c r="I24" s="68">
        <v>2500000</v>
      </c>
      <c r="J24" s="87">
        <f t="shared" si="3"/>
        <v>83250</v>
      </c>
      <c r="K24" s="68">
        <f t="shared" si="1"/>
        <v>129.16</v>
      </c>
      <c r="L24" s="68">
        <f t="shared" si="2"/>
        <v>2583379.16</v>
      </c>
    </row>
    <row r="25" s="1" customFormat="1" ht="15" customHeight="1" spans="1:12">
      <c r="A25" s="63" t="s">
        <v>16</v>
      </c>
      <c r="B25" s="64" t="s">
        <v>35</v>
      </c>
      <c r="C25" s="65" t="s">
        <v>18</v>
      </c>
      <c r="D25" s="66" t="s">
        <v>36</v>
      </c>
      <c r="E25" s="67" t="s">
        <v>37</v>
      </c>
      <c r="F25" s="68">
        <v>1465</v>
      </c>
      <c r="G25" s="69">
        <v>0.0333</v>
      </c>
      <c r="H25" s="71">
        <v>45116</v>
      </c>
      <c r="I25" s="68">
        <v>14650000</v>
      </c>
      <c r="J25" s="87">
        <f t="shared" si="3"/>
        <v>487845</v>
      </c>
      <c r="K25" s="68">
        <f t="shared" si="1"/>
        <v>756.89</v>
      </c>
      <c r="L25" s="68">
        <f t="shared" si="2"/>
        <v>15138601.89</v>
      </c>
    </row>
    <row r="26" s="1" customFormat="1" ht="15" customHeight="1" spans="1:12">
      <c r="A26" s="63" t="s">
        <v>16</v>
      </c>
      <c r="B26" s="64" t="s">
        <v>38</v>
      </c>
      <c r="C26" s="65" t="s">
        <v>18</v>
      </c>
      <c r="D26" s="66" t="s">
        <v>36</v>
      </c>
      <c r="E26" s="67" t="s">
        <v>25</v>
      </c>
      <c r="F26" s="68">
        <v>1360</v>
      </c>
      <c r="G26" s="69">
        <v>0.0389</v>
      </c>
      <c r="H26" s="71">
        <v>45116</v>
      </c>
      <c r="I26" s="68"/>
      <c r="J26" s="87">
        <f t="shared" si="3"/>
        <v>529040</v>
      </c>
      <c r="K26" s="68">
        <f t="shared" si="1"/>
        <v>26.45</v>
      </c>
      <c r="L26" s="68">
        <f t="shared" si="2"/>
        <v>529066.45</v>
      </c>
    </row>
    <row r="27" s="1" customFormat="1" ht="15" customHeight="1" spans="1:12">
      <c r="A27" s="63" t="s">
        <v>16</v>
      </c>
      <c r="B27" s="64" t="s">
        <v>39</v>
      </c>
      <c r="C27" s="65" t="s">
        <v>18</v>
      </c>
      <c r="D27" s="66" t="s">
        <v>36</v>
      </c>
      <c r="E27" s="67" t="s">
        <v>20</v>
      </c>
      <c r="F27" s="68">
        <v>3631</v>
      </c>
      <c r="G27" s="69">
        <v>0.0404</v>
      </c>
      <c r="H27" s="71">
        <v>45116</v>
      </c>
      <c r="I27" s="68"/>
      <c r="J27" s="87">
        <f t="shared" si="4"/>
        <v>733462</v>
      </c>
      <c r="K27" s="68">
        <f t="shared" si="1"/>
        <v>36.67</v>
      </c>
      <c r="L27" s="68">
        <f t="shared" si="2"/>
        <v>733498.67</v>
      </c>
    </row>
    <row r="28" s="1" customFormat="1" ht="15" customHeight="1" spans="1:12">
      <c r="A28" s="63" t="s">
        <v>16</v>
      </c>
      <c r="B28" s="64" t="s">
        <v>39</v>
      </c>
      <c r="C28" s="65" t="s">
        <v>18</v>
      </c>
      <c r="D28" s="66" t="s">
        <v>36</v>
      </c>
      <c r="E28" s="67" t="s">
        <v>20</v>
      </c>
      <c r="F28" s="68">
        <v>3631</v>
      </c>
      <c r="G28" s="69">
        <v>0.0404</v>
      </c>
      <c r="H28" s="71">
        <v>44935</v>
      </c>
      <c r="I28" s="68"/>
      <c r="J28" s="87">
        <f t="shared" si="4"/>
        <v>733462</v>
      </c>
      <c r="K28" s="68">
        <f t="shared" si="1"/>
        <v>36.67</v>
      </c>
      <c r="L28" s="68">
        <f t="shared" si="2"/>
        <v>733498.67</v>
      </c>
    </row>
    <row r="29" s="1" customFormat="1" ht="15" customHeight="1" spans="1:12">
      <c r="A29" s="63" t="s">
        <v>16</v>
      </c>
      <c r="B29" s="64" t="s">
        <v>40</v>
      </c>
      <c r="C29" s="65" t="s">
        <v>18</v>
      </c>
      <c r="D29" s="66" t="s">
        <v>41</v>
      </c>
      <c r="E29" s="67" t="s">
        <v>25</v>
      </c>
      <c r="F29" s="68">
        <v>222</v>
      </c>
      <c r="G29" s="69">
        <v>0.0394</v>
      </c>
      <c r="H29" s="71">
        <v>45026</v>
      </c>
      <c r="I29" s="68"/>
      <c r="J29" s="87">
        <f t="shared" ref="J29:J35" si="5">F29*G29*10000</f>
        <v>87468</v>
      </c>
      <c r="K29" s="68">
        <f t="shared" si="1"/>
        <v>4.37</v>
      </c>
      <c r="L29" s="68">
        <f t="shared" si="2"/>
        <v>87472.37</v>
      </c>
    </row>
    <row r="30" s="1" customFormat="1" ht="15" customHeight="1" spans="1:12">
      <c r="A30" s="63" t="s">
        <v>16</v>
      </c>
      <c r="B30" s="64" t="s">
        <v>42</v>
      </c>
      <c r="C30" s="65" t="s">
        <v>18</v>
      </c>
      <c r="D30" s="66" t="s">
        <v>43</v>
      </c>
      <c r="E30" s="67" t="s">
        <v>37</v>
      </c>
      <c r="F30" s="68">
        <v>535</v>
      </c>
      <c r="G30" s="69">
        <v>0.0389</v>
      </c>
      <c r="H30" s="71">
        <v>45207</v>
      </c>
      <c r="I30" s="68">
        <v>5350000</v>
      </c>
      <c r="J30" s="87">
        <f t="shared" si="5"/>
        <v>208115</v>
      </c>
      <c r="K30" s="68">
        <f t="shared" si="1"/>
        <v>277.91</v>
      </c>
      <c r="L30" s="68">
        <f t="shared" si="2"/>
        <v>5558392.91</v>
      </c>
    </row>
    <row r="31" s="1" customFormat="1" ht="15" customHeight="1" spans="1:12">
      <c r="A31" s="63" t="s">
        <v>16</v>
      </c>
      <c r="B31" s="64" t="s">
        <v>44</v>
      </c>
      <c r="C31" s="65" t="s">
        <v>18</v>
      </c>
      <c r="D31" s="66">
        <v>43517</v>
      </c>
      <c r="E31" s="67" t="s">
        <v>25</v>
      </c>
      <c r="F31" s="68">
        <v>1000</v>
      </c>
      <c r="G31" s="69">
        <v>0.033</v>
      </c>
      <c r="H31" s="71">
        <v>44979</v>
      </c>
      <c r="I31" s="68"/>
      <c r="J31" s="87">
        <f t="shared" si="5"/>
        <v>330000</v>
      </c>
      <c r="K31" s="68">
        <f t="shared" si="1"/>
        <v>16.5</v>
      </c>
      <c r="L31" s="68">
        <f t="shared" si="2"/>
        <v>330016.5</v>
      </c>
    </row>
    <row r="32" s="1" customFormat="1" ht="15" customHeight="1" spans="1:12">
      <c r="A32" s="63" t="s">
        <v>16</v>
      </c>
      <c r="B32" s="64" t="s">
        <v>45</v>
      </c>
      <c r="C32" s="65" t="s">
        <v>18</v>
      </c>
      <c r="D32" s="66">
        <v>43629</v>
      </c>
      <c r="E32" s="67" t="s">
        <v>37</v>
      </c>
      <c r="F32" s="68">
        <v>618</v>
      </c>
      <c r="G32" s="69">
        <v>0.0333</v>
      </c>
      <c r="H32" s="71">
        <v>45091</v>
      </c>
      <c r="I32" s="68"/>
      <c r="J32" s="87">
        <f t="shared" si="5"/>
        <v>205794</v>
      </c>
      <c r="K32" s="68">
        <f t="shared" si="1"/>
        <v>10.29</v>
      </c>
      <c r="L32" s="68">
        <f t="shared" si="2"/>
        <v>205804.29</v>
      </c>
    </row>
    <row r="33" s="1" customFormat="1" ht="15" customHeight="1" spans="1:12">
      <c r="A33" s="63" t="s">
        <v>16</v>
      </c>
      <c r="B33" s="64" t="s">
        <v>46</v>
      </c>
      <c r="C33" s="65" t="s">
        <v>18</v>
      </c>
      <c r="D33" s="66">
        <v>43629</v>
      </c>
      <c r="E33" s="67" t="s">
        <v>25</v>
      </c>
      <c r="F33" s="68">
        <v>1500</v>
      </c>
      <c r="G33" s="69">
        <v>0.0353</v>
      </c>
      <c r="H33" s="71">
        <v>45091</v>
      </c>
      <c r="I33" s="68"/>
      <c r="J33" s="87">
        <f t="shared" si="5"/>
        <v>529500</v>
      </c>
      <c r="K33" s="68">
        <f t="shared" si="1"/>
        <v>26.48</v>
      </c>
      <c r="L33" s="68">
        <f t="shared" si="2"/>
        <v>529526.48</v>
      </c>
    </row>
    <row r="34" s="1" customFormat="1" ht="15" customHeight="1" spans="1:12">
      <c r="A34" s="63" t="s">
        <v>16</v>
      </c>
      <c r="B34" s="64" t="s">
        <v>46</v>
      </c>
      <c r="C34" s="65" t="s">
        <v>18</v>
      </c>
      <c r="D34" s="66">
        <v>43629</v>
      </c>
      <c r="E34" s="67" t="s">
        <v>25</v>
      </c>
      <c r="F34" s="68">
        <v>3000</v>
      </c>
      <c r="G34" s="69">
        <v>0.0353</v>
      </c>
      <c r="H34" s="71">
        <v>45091</v>
      </c>
      <c r="I34" s="68"/>
      <c r="J34" s="87">
        <f t="shared" si="5"/>
        <v>1059000</v>
      </c>
      <c r="K34" s="68">
        <f t="shared" si="1"/>
        <v>52.95</v>
      </c>
      <c r="L34" s="68">
        <f t="shared" si="2"/>
        <v>1059052.95</v>
      </c>
    </row>
    <row r="35" s="1" customFormat="1" ht="15" customHeight="1" spans="1:12">
      <c r="A35" s="63" t="s">
        <v>16</v>
      </c>
      <c r="B35" s="64" t="s">
        <v>47</v>
      </c>
      <c r="C35" s="65" t="s">
        <v>18</v>
      </c>
      <c r="D35" s="66">
        <v>43727</v>
      </c>
      <c r="E35" s="67" t="s">
        <v>37</v>
      </c>
      <c r="F35" s="68">
        <v>1157</v>
      </c>
      <c r="G35" s="69">
        <v>0.0323</v>
      </c>
      <c r="H35" s="71">
        <v>45189</v>
      </c>
      <c r="I35" s="68"/>
      <c r="J35" s="87">
        <f t="shared" si="5"/>
        <v>373711</v>
      </c>
      <c r="K35" s="68">
        <f t="shared" si="1"/>
        <v>18.69</v>
      </c>
      <c r="L35" s="68">
        <f t="shared" si="2"/>
        <v>373729.69</v>
      </c>
    </row>
    <row r="36" s="1" customFormat="1" ht="15" customHeight="1" spans="1:12">
      <c r="A36" s="63" t="s">
        <v>16</v>
      </c>
      <c r="B36" s="64" t="s">
        <v>48</v>
      </c>
      <c r="C36" s="65" t="s">
        <v>18</v>
      </c>
      <c r="D36" s="66" t="s">
        <v>49</v>
      </c>
      <c r="E36" s="67" t="s">
        <v>37</v>
      </c>
      <c r="F36" s="68">
        <v>2000</v>
      </c>
      <c r="G36" s="69">
        <v>0.0309</v>
      </c>
      <c r="H36" s="71">
        <v>45124</v>
      </c>
      <c r="I36" s="68"/>
      <c r="J36" s="87">
        <f t="shared" ref="J36:J40" si="6">F36*G36*10000</f>
        <v>618000</v>
      </c>
      <c r="K36" s="68">
        <f t="shared" si="1"/>
        <v>30.9</v>
      </c>
      <c r="L36" s="68">
        <f t="shared" si="2"/>
        <v>618030.9</v>
      </c>
    </row>
    <row r="37" s="1" customFormat="1" ht="15" customHeight="1" spans="1:12">
      <c r="A37" s="63" t="s">
        <v>16</v>
      </c>
      <c r="B37" s="64" t="s">
        <v>50</v>
      </c>
      <c r="C37" s="65" t="s">
        <v>18</v>
      </c>
      <c r="D37" s="66" t="s">
        <v>49</v>
      </c>
      <c r="E37" s="67" t="s">
        <v>25</v>
      </c>
      <c r="F37" s="68">
        <v>671</v>
      </c>
      <c r="G37" s="69">
        <v>0.0329</v>
      </c>
      <c r="H37" s="71">
        <v>45124</v>
      </c>
      <c r="I37" s="68"/>
      <c r="J37" s="87">
        <f t="shared" si="6"/>
        <v>220759</v>
      </c>
      <c r="K37" s="68">
        <f t="shared" si="1"/>
        <v>11.04</v>
      </c>
      <c r="L37" s="68">
        <f t="shared" si="2"/>
        <v>220770.04</v>
      </c>
    </row>
    <row r="38" s="1" customFormat="1" ht="15" customHeight="1" spans="1:12">
      <c r="A38" s="63" t="s">
        <v>16</v>
      </c>
      <c r="B38" s="64" t="s">
        <v>51</v>
      </c>
      <c r="C38" s="65" t="s">
        <v>18</v>
      </c>
      <c r="D38" s="66" t="s">
        <v>52</v>
      </c>
      <c r="E38" s="67" t="s">
        <v>25</v>
      </c>
      <c r="F38" s="68">
        <v>9641</v>
      </c>
      <c r="G38" s="69">
        <v>0.0343</v>
      </c>
      <c r="H38" s="71">
        <v>45191</v>
      </c>
      <c r="I38" s="68"/>
      <c r="J38" s="87">
        <f t="shared" si="6"/>
        <v>3306863</v>
      </c>
      <c r="K38" s="68">
        <v>165.35</v>
      </c>
      <c r="L38" s="68">
        <f t="shared" si="2"/>
        <v>3307028.35</v>
      </c>
    </row>
    <row r="39" s="1" customFormat="1" ht="15" customHeight="1" spans="1:12">
      <c r="A39" s="63" t="s">
        <v>16</v>
      </c>
      <c r="B39" s="64" t="s">
        <v>53</v>
      </c>
      <c r="C39" s="65" t="s">
        <v>18</v>
      </c>
      <c r="D39" s="66" t="s">
        <v>52</v>
      </c>
      <c r="E39" s="67" t="s">
        <v>25</v>
      </c>
      <c r="F39" s="68">
        <v>520</v>
      </c>
      <c r="G39" s="69">
        <v>0.0343</v>
      </c>
      <c r="H39" s="71">
        <v>45191</v>
      </c>
      <c r="I39" s="68"/>
      <c r="J39" s="87">
        <f t="shared" si="6"/>
        <v>178360</v>
      </c>
      <c r="K39" s="68">
        <f>ROUND((J39+I39)*0.00005,2)</f>
        <v>8.92</v>
      </c>
      <c r="L39" s="68">
        <f t="shared" si="2"/>
        <v>178368.92</v>
      </c>
    </row>
    <row r="40" s="1" customFormat="1" ht="15" customHeight="1" spans="1:12">
      <c r="A40" s="63" t="s">
        <v>16</v>
      </c>
      <c r="B40" s="64" t="s">
        <v>54</v>
      </c>
      <c r="C40" s="65" t="s">
        <v>18</v>
      </c>
      <c r="D40" s="66" t="s">
        <v>55</v>
      </c>
      <c r="E40" s="67" t="s">
        <v>56</v>
      </c>
      <c r="F40" s="68">
        <v>863</v>
      </c>
      <c r="G40" s="69">
        <v>0.0322</v>
      </c>
      <c r="H40" s="71">
        <v>45243</v>
      </c>
      <c r="I40" s="68">
        <v>8630000</v>
      </c>
      <c r="J40" s="87">
        <f t="shared" si="6"/>
        <v>277886</v>
      </c>
      <c r="K40" s="68">
        <f>ROUND((J40+I40)*0.00005,2)</f>
        <v>445.39</v>
      </c>
      <c r="L40" s="68">
        <f t="shared" si="2"/>
        <v>8908331.39</v>
      </c>
    </row>
    <row r="41" s="1" customFormat="1" ht="15" customHeight="1" spans="1:12">
      <c r="A41" s="63" t="s">
        <v>16</v>
      </c>
      <c r="B41" s="64" t="s">
        <v>57</v>
      </c>
      <c r="C41" s="65" t="s">
        <v>18</v>
      </c>
      <c r="D41" s="66" t="s">
        <v>58</v>
      </c>
      <c r="E41" s="67" t="s">
        <v>59</v>
      </c>
      <c r="F41" s="68">
        <v>7470</v>
      </c>
      <c r="G41" s="69">
        <v>0.0343</v>
      </c>
      <c r="H41" s="71">
        <v>45162</v>
      </c>
      <c r="I41" s="68"/>
      <c r="J41" s="87">
        <f>F41*G41*10000*0.5</f>
        <v>1281105</v>
      </c>
      <c r="K41" s="68">
        <v>64.05</v>
      </c>
      <c r="L41" s="68">
        <f t="shared" si="2"/>
        <v>1281169.05</v>
      </c>
    </row>
    <row r="42" s="1" customFormat="1" ht="15" customHeight="1" spans="1:12">
      <c r="A42" s="63" t="s">
        <v>16</v>
      </c>
      <c r="B42" s="64" t="s">
        <v>57</v>
      </c>
      <c r="C42" s="65" t="s">
        <v>18</v>
      </c>
      <c r="D42" s="66" t="s">
        <v>58</v>
      </c>
      <c r="E42" s="67" t="s">
        <v>59</v>
      </c>
      <c r="F42" s="68">
        <v>7470</v>
      </c>
      <c r="G42" s="69">
        <v>0.0343</v>
      </c>
      <c r="H42" s="71">
        <v>44981</v>
      </c>
      <c r="I42" s="68"/>
      <c r="J42" s="87">
        <f>F42*G42*10000*0.5</f>
        <v>1281105</v>
      </c>
      <c r="K42" s="68">
        <v>64.05</v>
      </c>
      <c r="L42" s="68">
        <f t="shared" si="2"/>
        <v>1281169.05</v>
      </c>
    </row>
    <row r="43" s="1" customFormat="1" ht="15" customHeight="1" spans="1:12">
      <c r="A43" s="63" t="s">
        <v>16</v>
      </c>
      <c r="B43" s="64" t="s">
        <v>60</v>
      </c>
      <c r="C43" s="65" t="s">
        <v>18</v>
      </c>
      <c r="D43" s="66" t="s">
        <v>61</v>
      </c>
      <c r="E43" s="67" t="s">
        <v>20</v>
      </c>
      <c r="F43" s="68">
        <v>1446</v>
      </c>
      <c r="G43" s="69">
        <v>0.0294</v>
      </c>
      <c r="H43" s="71">
        <v>45250</v>
      </c>
      <c r="I43" s="68"/>
      <c r="J43" s="87">
        <f>F43*G43*10000*0.5</f>
        <v>212562</v>
      </c>
      <c r="K43" s="68">
        <f t="shared" ref="K43:K54" si="7">ROUND((J43+I43)*0.00005,2)</f>
        <v>10.63</v>
      </c>
      <c r="L43" s="68">
        <f t="shared" si="2"/>
        <v>212572.63</v>
      </c>
    </row>
    <row r="44" s="1" customFormat="1" ht="15" customHeight="1" spans="1:12">
      <c r="A44" s="63" t="s">
        <v>16</v>
      </c>
      <c r="B44" s="64" t="s">
        <v>60</v>
      </c>
      <c r="C44" s="65" t="s">
        <v>18</v>
      </c>
      <c r="D44" s="66" t="s">
        <v>61</v>
      </c>
      <c r="E44" s="67" t="s">
        <v>20</v>
      </c>
      <c r="F44" s="68">
        <v>1446</v>
      </c>
      <c r="G44" s="69">
        <v>0.0294</v>
      </c>
      <c r="H44" s="71">
        <v>45066</v>
      </c>
      <c r="I44" s="68"/>
      <c r="J44" s="87">
        <f>F44*G44*10000*0.5</f>
        <v>212562</v>
      </c>
      <c r="K44" s="68">
        <f t="shared" si="7"/>
        <v>10.63</v>
      </c>
      <c r="L44" s="68">
        <f t="shared" si="2"/>
        <v>212572.63</v>
      </c>
    </row>
    <row r="45" s="1" customFormat="1" ht="15" customHeight="1" spans="1:12">
      <c r="A45" s="63" t="s">
        <v>16</v>
      </c>
      <c r="B45" s="72" t="s">
        <v>62</v>
      </c>
      <c r="C45" s="65" t="s">
        <v>18</v>
      </c>
      <c r="D45" s="73" t="s">
        <v>63</v>
      </c>
      <c r="E45" s="67" t="s">
        <v>37</v>
      </c>
      <c r="F45" s="74">
        <v>523</v>
      </c>
      <c r="G45" s="69">
        <v>0.0325</v>
      </c>
      <c r="H45" s="71">
        <v>45018</v>
      </c>
      <c r="I45" s="68"/>
      <c r="J45" s="87">
        <f t="shared" ref="J45:J47" si="8">F45*G45*10000</f>
        <v>169975</v>
      </c>
      <c r="K45" s="68">
        <f t="shared" si="7"/>
        <v>8.5</v>
      </c>
      <c r="L45" s="68">
        <f t="shared" si="2"/>
        <v>169983.5</v>
      </c>
    </row>
    <row r="46" s="1" customFormat="1" ht="15" customHeight="1" spans="1:12">
      <c r="A46" s="63" t="s">
        <v>16</v>
      </c>
      <c r="B46" s="72" t="s">
        <v>64</v>
      </c>
      <c r="C46" s="65" t="s">
        <v>18</v>
      </c>
      <c r="D46" s="73" t="s">
        <v>65</v>
      </c>
      <c r="E46" s="67" t="s">
        <v>25</v>
      </c>
      <c r="F46" s="68">
        <v>1646</v>
      </c>
      <c r="G46" s="69">
        <v>0.0337</v>
      </c>
      <c r="H46" s="71">
        <v>45100</v>
      </c>
      <c r="I46" s="88"/>
      <c r="J46" s="87">
        <f t="shared" si="8"/>
        <v>554702</v>
      </c>
      <c r="K46" s="68">
        <f t="shared" si="7"/>
        <v>27.74</v>
      </c>
      <c r="L46" s="68">
        <f t="shared" si="2"/>
        <v>554729.74</v>
      </c>
    </row>
    <row r="47" s="1" customFormat="1" ht="15" customHeight="1" spans="1:12">
      <c r="A47" s="63" t="s">
        <v>16</v>
      </c>
      <c r="B47" s="72" t="s">
        <v>66</v>
      </c>
      <c r="C47" s="65" t="s">
        <v>18</v>
      </c>
      <c r="D47" s="73" t="s">
        <v>67</v>
      </c>
      <c r="E47" s="67" t="s">
        <v>56</v>
      </c>
      <c r="F47" s="68">
        <v>15699</v>
      </c>
      <c r="G47" s="69">
        <v>0.0302</v>
      </c>
      <c r="H47" s="71">
        <v>45115</v>
      </c>
      <c r="I47" s="88"/>
      <c r="J47" s="87">
        <f t="shared" si="8"/>
        <v>4741098</v>
      </c>
      <c r="K47" s="68">
        <f t="shared" si="7"/>
        <v>237.05</v>
      </c>
      <c r="L47" s="68">
        <f t="shared" si="2"/>
        <v>4741335.05</v>
      </c>
    </row>
    <row r="48" s="1" customFormat="1" ht="15" customHeight="1" spans="1:12">
      <c r="A48" s="63" t="s">
        <v>16</v>
      </c>
      <c r="B48" s="72" t="s">
        <v>68</v>
      </c>
      <c r="C48" s="65" t="s">
        <v>18</v>
      </c>
      <c r="D48" s="73" t="s">
        <v>69</v>
      </c>
      <c r="E48" s="67" t="s">
        <v>20</v>
      </c>
      <c r="F48" s="68">
        <v>431</v>
      </c>
      <c r="G48" s="69">
        <v>0.0324</v>
      </c>
      <c r="H48" s="71">
        <v>45043</v>
      </c>
      <c r="I48" s="88"/>
      <c r="J48" s="87">
        <f>F48*G48*10000*0.5</f>
        <v>69822</v>
      </c>
      <c r="K48" s="68">
        <f t="shared" si="7"/>
        <v>3.49</v>
      </c>
      <c r="L48" s="68">
        <f t="shared" si="2"/>
        <v>69825.49</v>
      </c>
    </row>
    <row r="49" s="1" customFormat="1" ht="15" customHeight="1" spans="1:12">
      <c r="A49" s="63" t="s">
        <v>16</v>
      </c>
      <c r="B49" s="72" t="s">
        <v>68</v>
      </c>
      <c r="C49" s="65" t="s">
        <v>18</v>
      </c>
      <c r="D49" s="73" t="s">
        <v>69</v>
      </c>
      <c r="E49" s="67" t="s">
        <v>20</v>
      </c>
      <c r="F49" s="68">
        <v>431</v>
      </c>
      <c r="G49" s="69">
        <v>0.0324</v>
      </c>
      <c r="H49" s="71">
        <v>45226</v>
      </c>
      <c r="I49" s="88"/>
      <c r="J49" s="87">
        <f>F49*G49*10000*0.5</f>
        <v>69822</v>
      </c>
      <c r="K49" s="68">
        <f t="shared" si="7"/>
        <v>3.49</v>
      </c>
      <c r="L49" s="68">
        <f t="shared" si="2"/>
        <v>69825.49</v>
      </c>
    </row>
    <row r="50" s="1" customFormat="1" ht="15" customHeight="1" spans="1:12">
      <c r="A50" s="64" t="s">
        <v>16</v>
      </c>
      <c r="B50" s="72" t="s">
        <v>70</v>
      </c>
      <c r="C50" s="65" t="s">
        <v>18</v>
      </c>
      <c r="D50" s="73" t="s">
        <v>71</v>
      </c>
      <c r="E50" s="67" t="s">
        <v>37</v>
      </c>
      <c r="F50" s="68">
        <v>2350</v>
      </c>
      <c r="G50" s="69">
        <v>0.0301</v>
      </c>
      <c r="H50" s="71">
        <v>45252</v>
      </c>
      <c r="I50" s="88"/>
      <c r="J50" s="87">
        <f>F50*G50*10000</f>
        <v>707350</v>
      </c>
      <c r="K50" s="68">
        <f t="shared" si="7"/>
        <v>35.37</v>
      </c>
      <c r="L50" s="68">
        <f t="shared" si="2"/>
        <v>707385.37</v>
      </c>
    </row>
    <row r="51" s="1" customFormat="1" ht="15" customHeight="1" spans="1:12">
      <c r="A51" s="64" t="s">
        <v>16</v>
      </c>
      <c r="B51" s="75" t="s">
        <v>72</v>
      </c>
      <c r="C51" s="65" t="s">
        <v>18</v>
      </c>
      <c r="D51" s="76" t="s">
        <v>73</v>
      </c>
      <c r="E51" s="67" t="s">
        <v>25</v>
      </c>
      <c r="F51" s="68">
        <v>1000</v>
      </c>
      <c r="G51" s="69">
        <v>0.0294</v>
      </c>
      <c r="H51" s="77" t="s">
        <v>74</v>
      </c>
      <c r="I51" s="88"/>
      <c r="J51" s="87">
        <f t="shared" ref="J51:J55" si="9">F51*G51*10000</f>
        <v>294000</v>
      </c>
      <c r="K51" s="68">
        <f t="shared" si="7"/>
        <v>14.7</v>
      </c>
      <c r="L51" s="68">
        <f t="shared" si="2"/>
        <v>294014.7</v>
      </c>
    </row>
    <row r="52" s="1" customFormat="1" ht="15" customHeight="1" spans="1:12">
      <c r="A52" s="64" t="s">
        <v>16</v>
      </c>
      <c r="B52" s="75" t="s">
        <v>75</v>
      </c>
      <c r="C52" s="65" t="s">
        <v>18</v>
      </c>
      <c r="D52" s="76" t="s">
        <v>76</v>
      </c>
      <c r="E52" s="67" t="s">
        <v>37</v>
      </c>
      <c r="F52" s="68">
        <v>600</v>
      </c>
      <c r="G52" s="69">
        <v>0.027</v>
      </c>
      <c r="H52" s="77" t="s">
        <v>77</v>
      </c>
      <c r="I52" s="88"/>
      <c r="J52" s="87">
        <f t="shared" si="9"/>
        <v>162000</v>
      </c>
      <c r="K52" s="68">
        <f t="shared" si="7"/>
        <v>8.1</v>
      </c>
      <c r="L52" s="68">
        <f t="shared" si="2"/>
        <v>162008.1</v>
      </c>
    </row>
    <row r="53" s="1" customFormat="1" ht="15" customHeight="1" spans="1:12">
      <c r="A53" s="64" t="s">
        <v>16</v>
      </c>
      <c r="B53" s="75" t="s">
        <v>78</v>
      </c>
      <c r="C53" s="65" t="s">
        <v>18</v>
      </c>
      <c r="D53" s="76" t="s">
        <v>79</v>
      </c>
      <c r="E53" s="67" t="s">
        <v>25</v>
      </c>
      <c r="F53" s="68">
        <v>2700</v>
      </c>
      <c r="G53" s="69">
        <v>0.0293</v>
      </c>
      <c r="H53" s="77" t="s">
        <v>80</v>
      </c>
      <c r="I53" s="88"/>
      <c r="J53" s="87">
        <f t="shared" si="9"/>
        <v>791100</v>
      </c>
      <c r="K53" s="68">
        <f t="shared" si="7"/>
        <v>39.56</v>
      </c>
      <c r="L53" s="68">
        <f t="shared" si="2"/>
        <v>791139.56</v>
      </c>
    </row>
    <row r="54" s="1" customFormat="1" ht="15" customHeight="1" spans="1:12">
      <c r="A54" s="64" t="s">
        <v>16</v>
      </c>
      <c r="B54" s="75" t="s">
        <v>81</v>
      </c>
      <c r="C54" s="65" t="s">
        <v>18</v>
      </c>
      <c r="D54" s="76" t="s">
        <v>82</v>
      </c>
      <c r="E54" s="78" t="s">
        <v>56</v>
      </c>
      <c r="F54" s="68">
        <v>3307</v>
      </c>
      <c r="G54" s="69">
        <v>0.0254</v>
      </c>
      <c r="H54" s="77" t="s">
        <v>83</v>
      </c>
      <c r="I54" s="88"/>
      <c r="J54" s="87">
        <f t="shared" si="9"/>
        <v>839978</v>
      </c>
      <c r="K54" s="68">
        <f t="shared" si="7"/>
        <v>42</v>
      </c>
      <c r="L54" s="68">
        <f t="shared" si="2"/>
        <v>840020</v>
      </c>
    </row>
    <row r="55" s="1" customFormat="1" ht="15" customHeight="1" spans="1:12">
      <c r="A55" s="64" t="s">
        <v>16</v>
      </c>
      <c r="B55" s="75" t="s">
        <v>84</v>
      </c>
      <c r="C55" s="65" t="s">
        <v>18</v>
      </c>
      <c r="D55" s="76" t="s">
        <v>82</v>
      </c>
      <c r="E55" s="78" t="s">
        <v>25</v>
      </c>
      <c r="F55" s="68">
        <v>10087</v>
      </c>
      <c r="G55" s="69">
        <v>0.0274</v>
      </c>
      <c r="H55" s="77" t="s">
        <v>82</v>
      </c>
      <c r="I55" s="88"/>
      <c r="J55" s="87">
        <f t="shared" si="9"/>
        <v>2763838</v>
      </c>
      <c r="K55" s="68">
        <v>138.2</v>
      </c>
      <c r="L55" s="68">
        <f t="shared" si="2"/>
        <v>2763976.2</v>
      </c>
    </row>
    <row r="56" s="1" customFormat="1" ht="15" customHeight="1" spans="1:12">
      <c r="A56" s="64" t="s">
        <v>16</v>
      </c>
      <c r="B56" s="75" t="s">
        <v>85</v>
      </c>
      <c r="C56" s="65" t="s">
        <v>18</v>
      </c>
      <c r="D56" s="76" t="s">
        <v>86</v>
      </c>
      <c r="E56" s="67" t="s">
        <v>59</v>
      </c>
      <c r="F56" s="68">
        <v>60</v>
      </c>
      <c r="G56" s="69">
        <v>0.0303</v>
      </c>
      <c r="H56" s="77" t="s">
        <v>87</v>
      </c>
      <c r="I56" s="88"/>
      <c r="J56" s="87">
        <f>F56*G56*10000*0.5</f>
        <v>9090</v>
      </c>
      <c r="K56" s="68">
        <f>ROUND((J56+I56)*0.00005,2)</f>
        <v>0.45</v>
      </c>
      <c r="L56" s="68">
        <f t="shared" si="2"/>
        <v>9090.45</v>
      </c>
    </row>
    <row r="57" s="1" customFormat="1" ht="15" customHeight="1" spans="1:12">
      <c r="A57" s="79" t="s">
        <v>16</v>
      </c>
      <c r="B57" s="80" t="s">
        <v>85</v>
      </c>
      <c r="C57" s="81" t="s">
        <v>18</v>
      </c>
      <c r="D57" s="76" t="s">
        <v>86</v>
      </c>
      <c r="E57" s="67" t="s">
        <v>59</v>
      </c>
      <c r="F57" s="68">
        <v>60</v>
      </c>
      <c r="G57" s="69">
        <v>0.0303</v>
      </c>
      <c r="H57" s="77" t="s">
        <v>88</v>
      </c>
      <c r="I57" s="88"/>
      <c r="J57" s="87">
        <f>F57*G57*10000*0.5</f>
        <v>9090</v>
      </c>
      <c r="K57" s="68">
        <f>ROUND((J57+I57)*0.00005,2)</f>
        <v>0.45</v>
      </c>
      <c r="L57" s="68">
        <f t="shared" si="2"/>
        <v>9090.45</v>
      </c>
    </row>
    <row r="58" s="1" customFormat="1" ht="15" customHeight="1" spans="1:12">
      <c r="A58" s="64" t="s">
        <v>16</v>
      </c>
      <c r="B58" s="82" t="s">
        <v>89</v>
      </c>
      <c r="C58" s="65" t="s">
        <v>18</v>
      </c>
      <c r="D58" s="83" t="s">
        <v>86</v>
      </c>
      <c r="E58" s="76" t="s">
        <v>20</v>
      </c>
      <c r="F58" s="68">
        <v>800</v>
      </c>
      <c r="G58" s="69">
        <v>0.0287</v>
      </c>
      <c r="H58" s="77" t="s">
        <v>87</v>
      </c>
      <c r="I58" s="88"/>
      <c r="J58" s="87">
        <f>F58*G58*10000*0.5</f>
        <v>114800</v>
      </c>
      <c r="K58" s="68">
        <f>ROUND((J58+I58)*0.00005,2)</f>
        <v>5.74</v>
      </c>
      <c r="L58" s="68">
        <f t="shared" si="2"/>
        <v>114805.74</v>
      </c>
    </row>
    <row r="59" s="1" customFormat="1" ht="15" customHeight="1" spans="1:12">
      <c r="A59" s="64" t="s">
        <v>16</v>
      </c>
      <c r="B59" s="82" t="s">
        <v>89</v>
      </c>
      <c r="C59" s="65" t="s">
        <v>18</v>
      </c>
      <c r="D59" s="83" t="s">
        <v>86</v>
      </c>
      <c r="E59" s="76" t="s">
        <v>20</v>
      </c>
      <c r="F59" s="68">
        <v>800</v>
      </c>
      <c r="G59" s="69">
        <v>0.0287</v>
      </c>
      <c r="H59" s="77" t="s">
        <v>88</v>
      </c>
      <c r="I59" s="88"/>
      <c r="J59" s="87">
        <f>F59*G59*10000*0.5</f>
        <v>114800</v>
      </c>
      <c r="K59" s="68">
        <f>ROUND((J59+I59)*0.00005,2)</f>
        <v>5.74</v>
      </c>
      <c r="L59" s="68">
        <f t="shared" si="2"/>
        <v>114805.74</v>
      </c>
    </row>
  </sheetData>
  <mergeCells count="1">
    <mergeCell ref="A2:L2"/>
  </mergeCells>
  <conditionalFormatting sqref="A5:A49 D45 H45">
    <cfRule type="expression" dxfId="0" priority="10" stopIfTrue="1">
      <formula>NOT(ISERROR(SEARCH("&lt;小计&gt;",A5)))</formula>
    </cfRule>
    <cfRule type="expression" dxfId="0" priority="11" stopIfTrue="1">
      <formula>NOT(ISERROR(SEARCH("&lt;合计&gt;",A5)))</formula>
    </cfRule>
    <cfRule type="expression" dxfId="1" priority="12" stopIfTrue="1">
      <formula>NOT(ISERROR(SEARCH("&lt;总计&gt;",A5)))</formula>
    </cfRule>
  </conditionalFormatting>
  <printOptions horizontalCentered="1"/>
  <pageMargins left="0.432638888888889" right="0.314583333333333" top="0.66875" bottom="0.66875" header="0.432638888888889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view="pageBreakPreview" zoomScaleNormal="100" workbookViewId="0">
      <pane ySplit="4" topLeftCell="A5" activePane="bottomLeft" state="frozen"/>
      <selection/>
      <selection pane="bottomLeft" activeCell="L12" sqref="L12"/>
    </sheetView>
  </sheetViews>
  <sheetFormatPr defaultColWidth="9" defaultRowHeight="14.25"/>
  <cols>
    <col min="1" max="1" width="6.625" style="1" customWidth="1"/>
    <col min="2" max="2" width="11" style="1" customWidth="1"/>
    <col min="3" max="3" width="9.375" style="1" customWidth="1"/>
    <col min="4" max="4" width="10.25" style="2" customWidth="1"/>
    <col min="5" max="5" width="9.125" style="3" customWidth="1"/>
    <col min="6" max="6" width="12.875" style="4" customWidth="1"/>
    <col min="7" max="7" width="16.375" style="5" customWidth="1"/>
    <col min="8" max="8" width="12.25" style="1" customWidth="1"/>
    <col min="9" max="9" width="7.75" style="4" customWidth="1"/>
    <col min="10" max="10" width="16.625" style="4" customWidth="1"/>
    <col min="11" max="11" width="20.5" style="4" customWidth="1"/>
    <col min="12" max="12" width="14.25" style="4" customWidth="1"/>
    <col min="13" max="15" width="9" style="1"/>
    <col min="16" max="16" width="11.5" style="1"/>
    <col min="17" max="211" width="9" style="1"/>
    <col min="212" max="212" width="18.625" style="1" customWidth="1"/>
    <col min="213" max="213" width="19.125" style="1" customWidth="1"/>
    <col min="214" max="214" width="12" style="1" customWidth="1"/>
    <col min="215" max="215" width="12.375" style="1" customWidth="1"/>
    <col min="216" max="216" width="15.25" style="1" customWidth="1"/>
    <col min="217" max="217" width="9.625" style="1" customWidth="1"/>
    <col min="218" max="218" width="20.5" style="1" customWidth="1"/>
    <col min="219" max="219" width="12.5" style="1" customWidth="1"/>
    <col min="220" max="221" width="15" style="1" customWidth="1"/>
    <col min="222" max="222" width="11.375" style="1" customWidth="1"/>
    <col min="223" max="223" width="9" style="1"/>
    <col min="224" max="224" width="13.25" style="1" customWidth="1"/>
    <col min="225" max="467" width="9" style="1"/>
    <col min="468" max="468" width="18.625" style="1" customWidth="1"/>
    <col min="469" max="469" width="19.125" style="1" customWidth="1"/>
    <col min="470" max="470" width="12" style="1" customWidth="1"/>
    <col min="471" max="471" width="12.375" style="1" customWidth="1"/>
    <col min="472" max="472" width="15.25" style="1" customWidth="1"/>
    <col min="473" max="473" width="9.625" style="1" customWidth="1"/>
    <col min="474" max="474" width="20.5" style="1" customWidth="1"/>
    <col min="475" max="475" width="12.5" style="1" customWidth="1"/>
    <col min="476" max="477" width="15" style="1" customWidth="1"/>
    <col min="478" max="478" width="11.375" style="1" customWidth="1"/>
    <col min="479" max="479" width="9" style="1"/>
    <col min="480" max="480" width="13.25" style="1" customWidth="1"/>
    <col min="481" max="723" width="9" style="1"/>
    <col min="724" max="724" width="18.625" style="1" customWidth="1"/>
    <col min="725" max="725" width="19.125" style="1" customWidth="1"/>
    <col min="726" max="726" width="12" style="1" customWidth="1"/>
    <col min="727" max="727" width="12.375" style="1" customWidth="1"/>
    <col min="728" max="728" width="15.25" style="1" customWidth="1"/>
    <col min="729" max="729" width="9.625" style="1" customWidth="1"/>
    <col min="730" max="730" width="20.5" style="1" customWidth="1"/>
    <col min="731" max="731" width="12.5" style="1" customWidth="1"/>
    <col min="732" max="733" width="15" style="1" customWidth="1"/>
    <col min="734" max="734" width="11.375" style="1" customWidth="1"/>
    <col min="735" max="735" width="9" style="1"/>
    <col min="736" max="736" width="13.25" style="1" customWidth="1"/>
    <col min="737" max="979" width="9" style="1"/>
    <col min="980" max="980" width="18.625" style="1" customWidth="1"/>
    <col min="981" max="981" width="19.125" style="1" customWidth="1"/>
    <col min="982" max="982" width="12" style="1" customWidth="1"/>
    <col min="983" max="983" width="12.375" style="1" customWidth="1"/>
    <col min="984" max="984" width="15.25" style="1" customWidth="1"/>
    <col min="985" max="985" width="9.625" style="1" customWidth="1"/>
    <col min="986" max="986" width="20.5" style="1" customWidth="1"/>
    <col min="987" max="987" width="12.5" style="1" customWidth="1"/>
    <col min="988" max="989" width="15" style="1" customWidth="1"/>
    <col min="990" max="990" width="11.375" style="1" customWidth="1"/>
    <col min="991" max="991" width="9" style="1"/>
    <col min="992" max="992" width="13.25" style="1" customWidth="1"/>
    <col min="993" max="1235" width="9" style="1"/>
    <col min="1236" max="1236" width="18.625" style="1" customWidth="1"/>
    <col min="1237" max="1237" width="19.125" style="1" customWidth="1"/>
    <col min="1238" max="1238" width="12" style="1" customWidth="1"/>
    <col min="1239" max="1239" width="12.375" style="1" customWidth="1"/>
    <col min="1240" max="1240" width="15.25" style="1" customWidth="1"/>
    <col min="1241" max="1241" width="9.625" style="1" customWidth="1"/>
    <col min="1242" max="1242" width="20.5" style="1" customWidth="1"/>
    <col min="1243" max="1243" width="12.5" style="1" customWidth="1"/>
    <col min="1244" max="1245" width="15" style="1" customWidth="1"/>
    <col min="1246" max="1246" width="11.375" style="1" customWidth="1"/>
    <col min="1247" max="1247" width="9" style="1"/>
    <col min="1248" max="1248" width="13.25" style="1" customWidth="1"/>
    <col min="1249" max="1491" width="9" style="1"/>
    <col min="1492" max="1492" width="18.625" style="1" customWidth="1"/>
    <col min="1493" max="1493" width="19.125" style="1" customWidth="1"/>
    <col min="1494" max="1494" width="12" style="1" customWidth="1"/>
    <col min="1495" max="1495" width="12.375" style="1" customWidth="1"/>
    <col min="1496" max="1496" width="15.25" style="1" customWidth="1"/>
    <col min="1497" max="1497" width="9.625" style="1" customWidth="1"/>
    <col min="1498" max="1498" width="20.5" style="1" customWidth="1"/>
    <col min="1499" max="1499" width="12.5" style="1" customWidth="1"/>
    <col min="1500" max="1501" width="15" style="1" customWidth="1"/>
    <col min="1502" max="1502" width="11.375" style="1" customWidth="1"/>
    <col min="1503" max="1503" width="9" style="1"/>
    <col min="1504" max="1504" width="13.25" style="1" customWidth="1"/>
    <col min="1505" max="1747" width="9" style="1"/>
    <col min="1748" max="1748" width="18.625" style="1" customWidth="1"/>
    <col min="1749" max="1749" width="19.125" style="1" customWidth="1"/>
    <col min="1750" max="1750" width="12" style="1" customWidth="1"/>
    <col min="1751" max="1751" width="12.375" style="1" customWidth="1"/>
    <col min="1752" max="1752" width="15.25" style="1" customWidth="1"/>
    <col min="1753" max="1753" width="9.625" style="1" customWidth="1"/>
    <col min="1754" max="1754" width="20.5" style="1" customWidth="1"/>
    <col min="1755" max="1755" width="12.5" style="1" customWidth="1"/>
    <col min="1756" max="1757" width="15" style="1" customWidth="1"/>
    <col min="1758" max="1758" width="11.375" style="1" customWidth="1"/>
    <col min="1759" max="1759" width="9" style="1"/>
    <col min="1760" max="1760" width="13.25" style="1" customWidth="1"/>
    <col min="1761" max="2003" width="9" style="1"/>
    <col min="2004" max="2004" width="18.625" style="1" customWidth="1"/>
    <col min="2005" max="2005" width="19.125" style="1" customWidth="1"/>
    <col min="2006" max="2006" width="12" style="1" customWidth="1"/>
    <col min="2007" max="2007" width="12.375" style="1" customWidth="1"/>
    <col min="2008" max="2008" width="15.25" style="1" customWidth="1"/>
    <col min="2009" max="2009" width="9.625" style="1" customWidth="1"/>
    <col min="2010" max="2010" width="20.5" style="1" customWidth="1"/>
    <col min="2011" max="2011" width="12.5" style="1" customWidth="1"/>
    <col min="2012" max="2013" width="15" style="1" customWidth="1"/>
    <col min="2014" max="2014" width="11.375" style="1" customWidth="1"/>
    <col min="2015" max="2015" width="9" style="1"/>
    <col min="2016" max="2016" width="13.25" style="1" customWidth="1"/>
    <col min="2017" max="2259" width="9" style="1"/>
    <col min="2260" max="2260" width="18.625" style="1" customWidth="1"/>
    <col min="2261" max="2261" width="19.125" style="1" customWidth="1"/>
    <col min="2262" max="2262" width="12" style="1" customWidth="1"/>
    <col min="2263" max="2263" width="12.375" style="1" customWidth="1"/>
    <col min="2264" max="2264" width="15.25" style="1" customWidth="1"/>
    <col min="2265" max="2265" width="9.625" style="1" customWidth="1"/>
    <col min="2266" max="2266" width="20.5" style="1" customWidth="1"/>
    <col min="2267" max="2267" width="12.5" style="1" customWidth="1"/>
    <col min="2268" max="2269" width="15" style="1" customWidth="1"/>
    <col min="2270" max="2270" width="11.375" style="1" customWidth="1"/>
    <col min="2271" max="2271" width="9" style="1"/>
    <col min="2272" max="2272" width="13.25" style="1" customWidth="1"/>
    <col min="2273" max="2515" width="9" style="1"/>
    <col min="2516" max="2516" width="18.625" style="1" customWidth="1"/>
    <col min="2517" max="2517" width="19.125" style="1" customWidth="1"/>
    <col min="2518" max="2518" width="12" style="1" customWidth="1"/>
    <col min="2519" max="2519" width="12.375" style="1" customWidth="1"/>
    <col min="2520" max="2520" width="15.25" style="1" customWidth="1"/>
    <col min="2521" max="2521" width="9.625" style="1" customWidth="1"/>
    <col min="2522" max="2522" width="20.5" style="1" customWidth="1"/>
    <col min="2523" max="2523" width="12.5" style="1" customWidth="1"/>
    <col min="2524" max="2525" width="15" style="1" customWidth="1"/>
    <col min="2526" max="2526" width="11.375" style="1" customWidth="1"/>
    <col min="2527" max="2527" width="9" style="1"/>
    <col min="2528" max="2528" width="13.25" style="1" customWidth="1"/>
    <col min="2529" max="2771" width="9" style="1"/>
    <col min="2772" max="2772" width="18.625" style="1" customWidth="1"/>
    <col min="2773" max="2773" width="19.125" style="1" customWidth="1"/>
    <col min="2774" max="2774" width="12" style="1" customWidth="1"/>
    <col min="2775" max="2775" width="12.375" style="1" customWidth="1"/>
    <col min="2776" max="2776" width="15.25" style="1" customWidth="1"/>
    <col min="2777" max="2777" width="9.625" style="1" customWidth="1"/>
    <col min="2778" max="2778" width="20.5" style="1" customWidth="1"/>
    <col min="2779" max="2779" width="12.5" style="1" customWidth="1"/>
    <col min="2780" max="2781" width="15" style="1" customWidth="1"/>
    <col min="2782" max="2782" width="11.375" style="1" customWidth="1"/>
    <col min="2783" max="2783" width="9" style="1"/>
    <col min="2784" max="2784" width="13.25" style="1" customWidth="1"/>
    <col min="2785" max="3027" width="9" style="1"/>
    <col min="3028" max="3028" width="18.625" style="1" customWidth="1"/>
    <col min="3029" max="3029" width="19.125" style="1" customWidth="1"/>
    <col min="3030" max="3030" width="12" style="1" customWidth="1"/>
    <col min="3031" max="3031" width="12.375" style="1" customWidth="1"/>
    <col min="3032" max="3032" width="15.25" style="1" customWidth="1"/>
    <col min="3033" max="3033" width="9.625" style="1" customWidth="1"/>
    <col min="3034" max="3034" width="20.5" style="1" customWidth="1"/>
    <col min="3035" max="3035" width="12.5" style="1" customWidth="1"/>
    <col min="3036" max="3037" width="15" style="1" customWidth="1"/>
    <col min="3038" max="3038" width="11.375" style="1" customWidth="1"/>
    <col min="3039" max="3039" width="9" style="1"/>
    <col min="3040" max="3040" width="13.25" style="1" customWidth="1"/>
    <col min="3041" max="3283" width="9" style="1"/>
    <col min="3284" max="3284" width="18.625" style="1" customWidth="1"/>
    <col min="3285" max="3285" width="19.125" style="1" customWidth="1"/>
    <col min="3286" max="3286" width="12" style="1" customWidth="1"/>
    <col min="3287" max="3287" width="12.375" style="1" customWidth="1"/>
    <col min="3288" max="3288" width="15.25" style="1" customWidth="1"/>
    <col min="3289" max="3289" width="9.625" style="1" customWidth="1"/>
    <col min="3290" max="3290" width="20.5" style="1" customWidth="1"/>
    <col min="3291" max="3291" width="12.5" style="1" customWidth="1"/>
    <col min="3292" max="3293" width="15" style="1" customWidth="1"/>
    <col min="3294" max="3294" width="11.375" style="1" customWidth="1"/>
    <col min="3295" max="3295" width="9" style="1"/>
    <col min="3296" max="3296" width="13.25" style="1" customWidth="1"/>
    <col min="3297" max="3539" width="9" style="1"/>
    <col min="3540" max="3540" width="18.625" style="1" customWidth="1"/>
    <col min="3541" max="3541" width="19.125" style="1" customWidth="1"/>
    <col min="3542" max="3542" width="12" style="1" customWidth="1"/>
    <col min="3543" max="3543" width="12.375" style="1" customWidth="1"/>
    <col min="3544" max="3544" width="15.25" style="1" customWidth="1"/>
    <col min="3545" max="3545" width="9.625" style="1" customWidth="1"/>
    <col min="3546" max="3546" width="20.5" style="1" customWidth="1"/>
    <col min="3547" max="3547" width="12.5" style="1" customWidth="1"/>
    <col min="3548" max="3549" width="15" style="1" customWidth="1"/>
    <col min="3550" max="3550" width="11.375" style="1" customWidth="1"/>
    <col min="3551" max="3551" width="9" style="1"/>
    <col min="3552" max="3552" width="13.25" style="1" customWidth="1"/>
    <col min="3553" max="3795" width="9" style="1"/>
    <col min="3796" max="3796" width="18.625" style="1" customWidth="1"/>
    <col min="3797" max="3797" width="19.125" style="1" customWidth="1"/>
    <col min="3798" max="3798" width="12" style="1" customWidth="1"/>
    <col min="3799" max="3799" width="12.375" style="1" customWidth="1"/>
    <col min="3800" max="3800" width="15.25" style="1" customWidth="1"/>
    <col min="3801" max="3801" width="9.625" style="1" customWidth="1"/>
    <col min="3802" max="3802" width="20.5" style="1" customWidth="1"/>
    <col min="3803" max="3803" width="12.5" style="1" customWidth="1"/>
    <col min="3804" max="3805" width="15" style="1" customWidth="1"/>
    <col min="3806" max="3806" width="11.375" style="1" customWidth="1"/>
    <col min="3807" max="3807" width="9" style="1"/>
    <col min="3808" max="3808" width="13.25" style="1" customWidth="1"/>
    <col min="3809" max="4051" width="9" style="1"/>
    <col min="4052" max="4052" width="18.625" style="1" customWidth="1"/>
    <col min="4053" max="4053" width="19.125" style="1" customWidth="1"/>
    <col min="4054" max="4054" width="12" style="1" customWidth="1"/>
    <col min="4055" max="4055" width="12.375" style="1" customWidth="1"/>
    <col min="4056" max="4056" width="15.25" style="1" customWidth="1"/>
    <col min="4057" max="4057" width="9.625" style="1" customWidth="1"/>
    <col min="4058" max="4058" width="20.5" style="1" customWidth="1"/>
    <col min="4059" max="4059" width="12.5" style="1" customWidth="1"/>
    <col min="4060" max="4061" width="15" style="1" customWidth="1"/>
    <col min="4062" max="4062" width="11.375" style="1" customWidth="1"/>
    <col min="4063" max="4063" width="9" style="1"/>
    <col min="4064" max="4064" width="13.25" style="1" customWidth="1"/>
    <col min="4065" max="4307" width="9" style="1"/>
    <col min="4308" max="4308" width="18.625" style="1" customWidth="1"/>
    <col min="4309" max="4309" width="19.125" style="1" customWidth="1"/>
    <col min="4310" max="4310" width="12" style="1" customWidth="1"/>
    <col min="4311" max="4311" width="12.375" style="1" customWidth="1"/>
    <col min="4312" max="4312" width="15.25" style="1" customWidth="1"/>
    <col min="4313" max="4313" width="9.625" style="1" customWidth="1"/>
    <col min="4314" max="4314" width="20.5" style="1" customWidth="1"/>
    <col min="4315" max="4315" width="12.5" style="1" customWidth="1"/>
    <col min="4316" max="4317" width="15" style="1" customWidth="1"/>
    <col min="4318" max="4318" width="11.375" style="1" customWidth="1"/>
    <col min="4319" max="4319" width="9" style="1"/>
    <col min="4320" max="4320" width="13.25" style="1" customWidth="1"/>
    <col min="4321" max="4563" width="9" style="1"/>
    <col min="4564" max="4564" width="18.625" style="1" customWidth="1"/>
    <col min="4565" max="4565" width="19.125" style="1" customWidth="1"/>
    <col min="4566" max="4566" width="12" style="1" customWidth="1"/>
    <col min="4567" max="4567" width="12.375" style="1" customWidth="1"/>
    <col min="4568" max="4568" width="15.25" style="1" customWidth="1"/>
    <col min="4569" max="4569" width="9.625" style="1" customWidth="1"/>
    <col min="4570" max="4570" width="20.5" style="1" customWidth="1"/>
    <col min="4571" max="4571" width="12.5" style="1" customWidth="1"/>
    <col min="4572" max="4573" width="15" style="1" customWidth="1"/>
    <col min="4574" max="4574" width="11.375" style="1" customWidth="1"/>
    <col min="4575" max="4575" width="9" style="1"/>
    <col min="4576" max="4576" width="13.25" style="1" customWidth="1"/>
    <col min="4577" max="4819" width="9" style="1"/>
    <col min="4820" max="4820" width="18.625" style="1" customWidth="1"/>
    <col min="4821" max="4821" width="19.125" style="1" customWidth="1"/>
    <col min="4822" max="4822" width="12" style="1" customWidth="1"/>
    <col min="4823" max="4823" width="12.375" style="1" customWidth="1"/>
    <col min="4824" max="4824" width="15.25" style="1" customWidth="1"/>
    <col min="4825" max="4825" width="9.625" style="1" customWidth="1"/>
    <col min="4826" max="4826" width="20.5" style="1" customWidth="1"/>
    <col min="4827" max="4827" width="12.5" style="1" customWidth="1"/>
    <col min="4828" max="4829" width="15" style="1" customWidth="1"/>
    <col min="4830" max="4830" width="11.375" style="1" customWidth="1"/>
    <col min="4831" max="4831" width="9" style="1"/>
    <col min="4832" max="4832" width="13.25" style="1" customWidth="1"/>
    <col min="4833" max="5075" width="9" style="1"/>
    <col min="5076" max="5076" width="18.625" style="1" customWidth="1"/>
    <col min="5077" max="5077" width="19.125" style="1" customWidth="1"/>
    <col min="5078" max="5078" width="12" style="1" customWidth="1"/>
    <col min="5079" max="5079" width="12.375" style="1" customWidth="1"/>
    <col min="5080" max="5080" width="15.25" style="1" customWidth="1"/>
    <col min="5081" max="5081" width="9.625" style="1" customWidth="1"/>
    <col min="5082" max="5082" width="20.5" style="1" customWidth="1"/>
    <col min="5083" max="5083" width="12.5" style="1" customWidth="1"/>
    <col min="5084" max="5085" width="15" style="1" customWidth="1"/>
    <col min="5086" max="5086" width="11.375" style="1" customWidth="1"/>
    <col min="5087" max="5087" width="9" style="1"/>
    <col min="5088" max="5088" width="13.25" style="1" customWidth="1"/>
    <col min="5089" max="5331" width="9" style="1"/>
    <col min="5332" max="5332" width="18.625" style="1" customWidth="1"/>
    <col min="5333" max="5333" width="19.125" style="1" customWidth="1"/>
    <col min="5334" max="5334" width="12" style="1" customWidth="1"/>
    <col min="5335" max="5335" width="12.375" style="1" customWidth="1"/>
    <col min="5336" max="5336" width="15.25" style="1" customWidth="1"/>
    <col min="5337" max="5337" width="9.625" style="1" customWidth="1"/>
    <col min="5338" max="5338" width="20.5" style="1" customWidth="1"/>
    <col min="5339" max="5339" width="12.5" style="1" customWidth="1"/>
    <col min="5340" max="5341" width="15" style="1" customWidth="1"/>
    <col min="5342" max="5342" width="11.375" style="1" customWidth="1"/>
    <col min="5343" max="5343" width="9" style="1"/>
    <col min="5344" max="5344" width="13.25" style="1" customWidth="1"/>
    <col min="5345" max="5587" width="9" style="1"/>
    <col min="5588" max="5588" width="18.625" style="1" customWidth="1"/>
    <col min="5589" max="5589" width="19.125" style="1" customWidth="1"/>
    <col min="5590" max="5590" width="12" style="1" customWidth="1"/>
    <col min="5591" max="5591" width="12.375" style="1" customWidth="1"/>
    <col min="5592" max="5592" width="15.25" style="1" customWidth="1"/>
    <col min="5593" max="5593" width="9.625" style="1" customWidth="1"/>
    <col min="5594" max="5594" width="20.5" style="1" customWidth="1"/>
    <col min="5595" max="5595" width="12.5" style="1" customWidth="1"/>
    <col min="5596" max="5597" width="15" style="1" customWidth="1"/>
    <col min="5598" max="5598" width="11.375" style="1" customWidth="1"/>
    <col min="5599" max="5599" width="9" style="1"/>
    <col min="5600" max="5600" width="13.25" style="1" customWidth="1"/>
    <col min="5601" max="5843" width="9" style="1"/>
    <col min="5844" max="5844" width="18.625" style="1" customWidth="1"/>
    <col min="5845" max="5845" width="19.125" style="1" customWidth="1"/>
    <col min="5846" max="5846" width="12" style="1" customWidth="1"/>
    <col min="5847" max="5847" width="12.375" style="1" customWidth="1"/>
    <col min="5848" max="5848" width="15.25" style="1" customWidth="1"/>
    <col min="5849" max="5849" width="9.625" style="1" customWidth="1"/>
    <col min="5850" max="5850" width="20.5" style="1" customWidth="1"/>
    <col min="5851" max="5851" width="12.5" style="1" customWidth="1"/>
    <col min="5852" max="5853" width="15" style="1" customWidth="1"/>
    <col min="5854" max="5854" width="11.375" style="1" customWidth="1"/>
    <col min="5855" max="5855" width="9" style="1"/>
    <col min="5856" max="5856" width="13.25" style="1" customWidth="1"/>
    <col min="5857" max="6099" width="9" style="1"/>
    <col min="6100" max="6100" width="18.625" style="1" customWidth="1"/>
    <col min="6101" max="6101" width="19.125" style="1" customWidth="1"/>
    <col min="6102" max="6102" width="12" style="1" customWidth="1"/>
    <col min="6103" max="6103" width="12.375" style="1" customWidth="1"/>
    <col min="6104" max="6104" width="15.25" style="1" customWidth="1"/>
    <col min="6105" max="6105" width="9.625" style="1" customWidth="1"/>
    <col min="6106" max="6106" width="20.5" style="1" customWidth="1"/>
    <col min="6107" max="6107" width="12.5" style="1" customWidth="1"/>
    <col min="6108" max="6109" width="15" style="1" customWidth="1"/>
    <col min="6110" max="6110" width="11.375" style="1" customWidth="1"/>
    <col min="6111" max="6111" width="9" style="1"/>
    <col min="6112" max="6112" width="13.25" style="1" customWidth="1"/>
    <col min="6113" max="6355" width="9" style="1"/>
    <col min="6356" max="6356" width="18.625" style="1" customWidth="1"/>
    <col min="6357" max="6357" width="19.125" style="1" customWidth="1"/>
    <col min="6358" max="6358" width="12" style="1" customWidth="1"/>
    <col min="6359" max="6359" width="12.375" style="1" customWidth="1"/>
    <col min="6360" max="6360" width="15.25" style="1" customWidth="1"/>
    <col min="6361" max="6361" width="9.625" style="1" customWidth="1"/>
    <col min="6362" max="6362" width="20.5" style="1" customWidth="1"/>
    <col min="6363" max="6363" width="12.5" style="1" customWidth="1"/>
    <col min="6364" max="6365" width="15" style="1" customWidth="1"/>
    <col min="6366" max="6366" width="11.375" style="1" customWidth="1"/>
    <col min="6367" max="6367" width="9" style="1"/>
    <col min="6368" max="6368" width="13.25" style="1" customWidth="1"/>
    <col min="6369" max="6611" width="9" style="1"/>
    <col min="6612" max="6612" width="18.625" style="1" customWidth="1"/>
    <col min="6613" max="6613" width="19.125" style="1" customWidth="1"/>
    <col min="6614" max="6614" width="12" style="1" customWidth="1"/>
    <col min="6615" max="6615" width="12.375" style="1" customWidth="1"/>
    <col min="6616" max="6616" width="15.25" style="1" customWidth="1"/>
    <col min="6617" max="6617" width="9.625" style="1" customWidth="1"/>
    <col min="6618" max="6618" width="20.5" style="1" customWidth="1"/>
    <col min="6619" max="6619" width="12.5" style="1" customWidth="1"/>
    <col min="6620" max="6621" width="15" style="1" customWidth="1"/>
    <col min="6622" max="6622" width="11.375" style="1" customWidth="1"/>
    <col min="6623" max="6623" width="9" style="1"/>
    <col min="6624" max="6624" width="13.25" style="1" customWidth="1"/>
    <col min="6625" max="6867" width="9" style="1"/>
    <col min="6868" max="6868" width="18.625" style="1" customWidth="1"/>
    <col min="6869" max="6869" width="19.125" style="1" customWidth="1"/>
    <col min="6870" max="6870" width="12" style="1" customWidth="1"/>
    <col min="6871" max="6871" width="12.375" style="1" customWidth="1"/>
    <col min="6872" max="6872" width="15.25" style="1" customWidth="1"/>
    <col min="6873" max="6873" width="9.625" style="1" customWidth="1"/>
    <col min="6874" max="6874" width="20.5" style="1" customWidth="1"/>
    <col min="6875" max="6875" width="12.5" style="1" customWidth="1"/>
    <col min="6876" max="6877" width="15" style="1" customWidth="1"/>
    <col min="6878" max="6878" width="11.375" style="1" customWidth="1"/>
    <col min="6879" max="6879" width="9" style="1"/>
    <col min="6880" max="6880" width="13.25" style="1" customWidth="1"/>
    <col min="6881" max="7123" width="9" style="1"/>
    <col min="7124" max="7124" width="18.625" style="1" customWidth="1"/>
    <col min="7125" max="7125" width="19.125" style="1" customWidth="1"/>
    <col min="7126" max="7126" width="12" style="1" customWidth="1"/>
    <col min="7127" max="7127" width="12.375" style="1" customWidth="1"/>
    <col min="7128" max="7128" width="15.25" style="1" customWidth="1"/>
    <col min="7129" max="7129" width="9.625" style="1" customWidth="1"/>
    <col min="7130" max="7130" width="20.5" style="1" customWidth="1"/>
    <col min="7131" max="7131" width="12.5" style="1" customWidth="1"/>
    <col min="7132" max="7133" width="15" style="1" customWidth="1"/>
    <col min="7134" max="7134" width="11.375" style="1" customWidth="1"/>
    <col min="7135" max="7135" width="9" style="1"/>
    <col min="7136" max="7136" width="13.25" style="1" customWidth="1"/>
    <col min="7137" max="7379" width="9" style="1"/>
    <col min="7380" max="7380" width="18.625" style="1" customWidth="1"/>
    <col min="7381" max="7381" width="19.125" style="1" customWidth="1"/>
    <col min="7382" max="7382" width="12" style="1" customWidth="1"/>
    <col min="7383" max="7383" width="12.375" style="1" customWidth="1"/>
    <col min="7384" max="7384" width="15.25" style="1" customWidth="1"/>
    <col min="7385" max="7385" width="9.625" style="1" customWidth="1"/>
    <col min="7386" max="7386" width="20.5" style="1" customWidth="1"/>
    <col min="7387" max="7387" width="12.5" style="1" customWidth="1"/>
    <col min="7388" max="7389" width="15" style="1" customWidth="1"/>
    <col min="7390" max="7390" width="11.375" style="1" customWidth="1"/>
    <col min="7391" max="7391" width="9" style="1"/>
    <col min="7392" max="7392" width="13.25" style="1" customWidth="1"/>
    <col min="7393" max="7635" width="9" style="1"/>
    <col min="7636" max="7636" width="18.625" style="1" customWidth="1"/>
    <col min="7637" max="7637" width="19.125" style="1" customWidth="1"/>
    <col min="7638" max="7638" width="12" style="1" customWidth="1"/>
    <col min="7639" max="7639" width="12.375" style="1" customWidth="1"/>
    <col min="7640" max="7640" width="15.25" style="1" customWidth="1"/>
    <col min="7641" max="7641" width="9.625" style="1" customWidth="1"/>
    <col min="7642" max="7642" width="20.5" style="1" customWidth="1"/>
    <col min="7643" max="7643" width="12.5" style="1" customWidth="1"/>
    <col min="7644" max="7645" width="15" style="1" customWidth="1"/>
    <col min="7646" max="7646" width="11.375" style="1" customWidth="1"/>
    <col min="7647" max="7647" width="9" style="1"/>
    <col min="7648" max="7648" width="13.25" style="1" customWidth="1"/>
    <col min="7649" max="7891" width="9" style="1"/>
    <col min="7892" max="7892" width="18.625" style="1" customWidth="1"/>
    <col min="7893" max="7893" width="19.125" style="1" customWidth="1"/>
    <col min="7894" max="7894" width="12" style="1" customWidth="1"/>
    <col min="7895" max="7895" width="12.375" style="1" customWidth="1"/>
    <col min="7896" max="7896" width="15.25" style="1" customWidth="1"/>
    <col min="7897" max="7897" width="9.625" style="1" customWidth="1"/>
    <col min="7898" max="7898" width="20.5" style="1" customWidth="1"/>
    <col min="7899" max="7899" width="12.5" style="1" customWidth="1"/>
    <col min="7900" max="7901" width="15" style="1" customWidth="1"/>
    <col min="7902" max="7902" width="11.375" style="1" customWidth="1"/>
    <col min="7903" max="7903" width="9" style="1"/>
    <col min="7904" max="7904" width="13.25" style="1" customWidth="1"/>
    <col min="7905" max="8147" width="9" style="1"/>
    <col min="8148" max="8148" width="18.625" style="1" customWidth="1"/>
    <col min="8149" max="8149" width="19.125" style="1" customWidth="1"/>
    <col min="8150" max="8150" width="12" style="1" customWidth="1"/>
    <col min="8151" max="8151" width="12.375" style="1" customWidth="1"/>
    <col min="8152" max="8152" width="15.25" style="1" customWidth="1"/>
    <col min="8153" max="8153" width="9.625" style="1" customWidth="1"/>
    <col min="8154" max="8154" width="20.5" style="1" customWidth="1"/>
    <col min="8155" max="8155" width="12.5" style="1" customWidth="1"/>
    <col min="8156" max="8157" width="15" style="1" customWidth="1"/>
    <col min="8158" max="8158" width="11.375" style="1" customWidth="1"/>
    <col min="8159" max="8159" width="9" style="1"/>
    <col min="8160" max="8160" width="13.25" style="1" customWidth="1"/>
    <col min="8161" max="8403" width="9" style="1"/>
    <col min="8404" max="8404" width="18.625" style="1" customWidth="1"/>
    <col min="8405" max="8405" width="19.125" style="1" customWidth="1"/>
    <col min="8406" max="8406" width="12" style="1" customWidth="1"/>
    <col min="8407" max="8407" width="12.375" style="1" customWidth="1"/>
    <col min="8408" max="8408" width="15.25" style="1" customWidth="1"/>
    <col min="8409" max="8409" width="9.625" style="1" customWidth="1"/>
    <col min="8410" max="8410" width="20.5" style="1" customWidth="1"/>
    <col min="8411" max="8411" width="12.5" style="1" customWidth="1"/>
    <col min="8412" max="8413" width="15" style="1" customWidth="1"/>
    <col min="8414" max="8414" width="11.375" style="1" customWidth="1"/>
    <col min="8415" max="8415" width="9" style="1"/>
    <col min="8416" max="8416" width="13.25" style="1" customWidth="1"/>
    <col min="8417" max="8659" width="9" style="1"/>
    <col min="8660" max="8660" width="18.625" style="1" customWidth="1"/>
    <col min="8661" max="8661" width="19.125" style="1" customWidth="1"/>
    <col min="8662" max="8662" width="12" style="1" customWidth="1"/>
    <col min="8663" max="8663" width="12.375" style="1" customWidth="1"/>
    <col min="8664" max="8664" width="15.25" style="1" customWidth="1"/>
    <col min="8665" max="8665" width="9.625" style="1" customWidth="1"/>
    <col min="8666" max="8666" width="20.5" style="1" customWidth="1"/>
    <col min="8667" max="8667" width="12.5" style="1" customWidth="1"/>
    <col min="8668" max="8669" width="15" style="1" customWidth="1"/>
    <col min="8670" max="8670" width="11.375" style="1" customWidth="1"/>
    <col min="8671" max="8671" width="9" style="1"/>
    <col min="8672" max="8672" width="13.25" style="1" customWidth="1"/>
    <col min="8673" max="8915" width="9" style="1"/>
    <col min="8916" max="8916" width="18.625" style="1" customWidth="1"/>
    <col min="8917" max="8917" width="19.125" style="1" customWidth="1"/>
    <col min="8918" max="8918" width="12" style="1" customWidth="1"/>
    <col min="8919" max="8919" width="12.375" style="1" customWidth="1"/>
    <col min="8920" max="8920" width="15.25" style="1" customWidth="1"/>
    <col min="8921" max="8921" width="9.625" style="1" customWidth="1"/>
    <col min="8922" max="8922" width="20.5" style="1" customWidth="1"/>
    <col min="8923" max="8923" width="12.5" style="1" customWidth="1"/>
    <col min="8924" max="8925" width="15" style="1" customWidth="1"/>
    <col min="8926" max="8926" width="11.375" style="1" customWidth="1"/>
    <col min="8927" max="8927" width="9" style="1"/>
    <col min="8928" max="8928" width="13.25" style="1" customWidth="1"/>
    <col min="8929" max="9171" width="9" style="1"/>
    <col min="9172" max="9172" width="18.625" style="1" customWidth="1"/>
    <col min="9173" max="9173" width="19.125" style="1" customWidth="1"/>
    <col min="9174" max="9174" width="12" style="1" customWidth="1"/>
    <col min="9175" max="9175" width="12.375" style="1" customWidth="1"/>
    <col min="9176" max="9176" width="15.25" style="1" customWidth="1"/>
    <col min="9177" max="9177" width="9.625" style="1" customWidth="1"/>
    <col min="9178" max="9178" width="20.5" style="1" customWidth="1"/>
    <col min="9179" max="9179" width="12.5" style="1" customWidth="1"/>
    <col min="9180" max="9181" width="15" style="1" customWidth="1"/>
    <col min="9182" max="9182" width="11.375" style="1" customWidth="1"/>
    <col min="9183" max="9183" width="9" style="1"/>
    <col min="9184" max="9184" width="13.25" style="1" customWidth="1"/>
    <col min="9185" max="9427" width="9" style="1"/>
    <col min="9428" max="9428" width="18.625" style="1" customWidth="1"/>
    <col min="9429" max="9429" width="19.125" style="1" customWidth="1"/>
    <col min="9430" max="9430" width="12" style="1" customWidth="1"/>
    <col min="9431" max="9431" width="12.375" style="1" customWidth="1"/>
    <col min="9432" max="9432" width="15.25" style="1" customWidth="1"/>
    <col min="9433" max="9433" width="9.625" style="1" customWidth="1"/>
    <col min="9434" max="9434" width="20.5" style="1" customWidth="1"/>
    <col min="9435" max="9435" width="12.5" style="1" customWidth="1"/>
    <col min="9436" max="9437" width="15" style="1" customWidth="1"/>
    <col min="9438" max="9438" width="11.375" style="1" customWidth="1"/>
    <col min="9439" max="9439" width="9" style="1"/>
    <col min="9440" max="9440" width="13.25" style="1" customWidth="1"/>
    <col min="9441" max="9683" width="9" style="1"/>
    <col min="9684" max="9684" width="18.625" style="1" customWidth="1"/>
    <col min="9685" max="9685" width="19.125" style="1" customWidth="1"/>
    <col min="9686" max="9686" width="12" style="1" customWidth="1"/>
    <col min="9687" max="9687" width="12.375" style="1" customWidth="1"/>
    <col min="9688" max="9688" width="15.25" style="1" customWidth="1"/>
    <col min="9689" max="9689" width="9.625" style="1" customWidth="1"/>
    <col min="9690" max="9690" width="20.5" style="1" customWidth="1"/>
    <col min="9691" max="9691" width="12.5" style="1" customWidth="1"/>
    <col min="9692" max="9693" width="15" style="1" customWidth="1"/>
    <col min="9694" max="9694" width="11.375" style="1" customWidth="1"/>
    <col min="9695" max="9695" width="9" style="1"/>
    <col min="9696" max="9696" width="13.25" style="1" customWidth="1"/>
    <col min="9697" max="9939" width="9" style="1"/>
    <col min="9940" max="9940" width="18.625" style="1" customWidth="1"/>
    <col min="9941" max="9941" width="19.125" style="1" customWidth="1"/>
    <col min="9942" max="9942" width="12" style="1" customWidth="1"/>
    <col min="9943" max="9943" width="12.375" style="1" customWidth="1"/>
    <col min="9944" max="9944" width="15.25" style="1" customWidth="1"/>
    <col min="9945" max="9945" width="9.625" style="1" customWidth="1"/>
    <col min="9946" max="9946" width="20.5" style="1" customWidth="1"/>
    <col min="9947" max="9947" width="12.5" style="1" customWidth="1"/>
    <col min="9948" max="9949" width="15" style="1" customWidth="1"/>
    <col min="9950" max="9950" width="11.375" style="1" customWidth="1"/>
    <col min="9951" max="9951" width="9" style="1"/>
    <col min="9952" max="9952" width="13.25" style="1" customWidth="1"/>
    <col min="9953" max="10195" width="9" style="1"/>
    <col min="10196" max="10196" width="18.625" style="1" customWidth="1"/>
    <col min="10197" max="10197" width="19.125" style="1" customWidth="1"/>
    <col min="10198" max="10198" width="12" style="1" customWidth="1"/>
    <col min="10199" max="10199" width="12.375" style="1" customWidth="1"/>
    <col min="10200" max="10200" width="15.25" style="1" customWidth="1"/>
    <col min="10201" max="10201" width="9.625" style="1" customWidth="1"/>
    <col min="10202" max="10202" width="20.5" style="1" customWidth="1"/>
    <col min="10203" max="10203" width="12.5" style="1" customWidth="1"/>
    <col min="10204" max="10205" width="15" style="1" customWidth="1"/>
    <col min="10206" max="10206" width="11.375" style="1" customWidth="1"/>
    <col min="10207" max="10207" width="9" style="1"/>
    <col min="10208" max="10208" width="13.25" style="1" customWidth="1"/>
    <col min="10209" max="10451" width="9" style="1"/>
    <col min="10452" max="10452" width="18.625" style="1" customWidth="1"/>
    <col min="10453" max="10453" width="19.125" style="1" customWidth="1"/>
    <col min="10454" max="10454" width="12" style="1" customWidth="1"/>
    <col min="10455" max="10455" width="12.375" style="1" customWidth="1"/>
    <col min="10456" max="10456" width="15.25" style="1" customWidth="1"/>
    <col min="10457" max="10457" width="9.625" style="1" customWidth="1"/>
    <col min="10458" max="10458" width="20.5" style="1" customWidth="1"/>
    <col min="10459" max="10459" width="12.5" style="1" customWidth="1"/>
    <col min="10460" max="10461" width="15" style="1" customWidth="1"/>
    <col min="10462" max="10462" width="11.375" style="1" customWidth="1"/>
    <col min="10463" max="10463" width="9" style="1"/>
    <col min="10464" max="10464" width="13.25" style="1" customWidth="1"/>
    <col min="10465" max="10707" width="9" style="1"/>
    <col min="10708" max="10708" width="18.625" style="1" customWidth="1"/>
    <col min="10709" max="10709" width="19.125" style="1" customWidth="1"/>
    <col min="10710" max="10710" width="12" style="1" customWidth="1"/>
    <col min="10711" max="10711" width="12.375" style="1" customWidth="1"/>
    <col min="10712" max="10712" width="15.25" style="1" customWidth="1"/>
    <col min="10713" max="10713" width="9.625" style="1" customWidth="1"/>
    <col min="10714" max="10714" width="20.5" style="1" customWidth="1"/>
    <col min="10715" max="10715" width="12.5" style="1" customWidth="1"/>
    <col min="10716" max="10717" width="15" style="1" customWidth="1"/>
    <col min="10718" max="10718" width="11.375" style="1" customWidth="1"/>
    <col min="10719" max="10719" width="9" style="1"/>
    <col min="10720" max="10720" width="13.25" style="1" customWidth="1"/>
    <col min="10721" max="10963" width="9" style="1"/>
    <col min="10964" max="10964" width="18.625" style="1" customWidth="1"/>
    <col min="10965" max="10965" width="19.125" style="1" customWidth="1"/>
    <col min="10966" max="10966" width="12" style="1" customWidth="1"/>
    <col min="10967" max="10967" width="12.375" style="1" customWidth="1"/>
    <col min="10968" max="10968" width="15.25" style="1" customWidth="1"/>
    <col min="10969" max="10969" width="9.625" style="1" customWidth="1"/>
    <col min="10970" max="10970" width="20.5" style="1" customWidth="1"/>
    <col min="10971" max="10971" width="12.5" style="1" customWidth="1"/>
    <col min="10972" max="10973" width="15" style="1" customWidth="1"/>
    <col min="10974" max="10974" width="11.375" style="1" customWidth="1"/>
    <col min="10975" max="10975" width="9" style="1"/>
    <col min="10976" max="10976" width="13.25" style="1" customWidth="1"/>
    <col min="10977" max="11219" width="9" style="1"/>
    <col min="11220" max="11220" width="18.625" style="1" customWidth="1"/>
    <col min="11221" max="11221" width="19.125" style="1" customWidth="1"/>
    <col min="11222" max="11222" width="12" style="1" customWidth="1"/>
    <col min="11223" max="11223" width="12.375" style="1" customWidth="1"/>
    <col min="11224" max="11224" width="15.25" style="1" customWidth="1"/>
    <col min="11225" max="11225" width="9.625" style="1" customWidth="1"/>
    <col min="11226" max="11226" width="20.5" style="1" customWidth="1"/>
    <col min="11227" max="11227" width="12.5" style="1" customWidth="1"/>
    <col min="11228" max="11229" width="15" style="1" customWidth="1"/>
    <col min="11230" max="11230" width="11.375" style="1" customWidth="1"/>
    <col min="11231" max="11231" width="9" style="1"/>
    <col min="11232" max="11232" width="13.25" style="1" customWidth="1"/>
    <col min="11233" max="11475" width="9" style="1"/>
    <col min="11476" max="11476" width="18.625" style="1" customWidth="1"/>
    <col min="11477" max="11477" width="19.125" style="1" customWidth="1"/>
    <col min="11478" max="11478" width="12" style="1" customWidth="1"/>
    <col min="11479" max="11479" width="12.375" style="1" customWidth="1"/>
    <col min="11480" max="11480" width="15.25" style="1" customWidth="1"/>
    <col min="11481" max="11481" width="9.625" style="1" customWidth="1"/>
    <col min="11482" max="11482" width="20.5" style="1" customWidth="1"/>
    <col min="11483" max="11483" width="12.5" style="1" customWidth="1"/>
    <col min="11484" max="11485" width="15" style="1" customWidth="1"/>
    <col min="11486" max="11486" width="11.375" style="1" customWidth="1"/>
    <col min="11487" max="11487" width="9" style="1"/>
    <col min="11488" max="11488" width="13.25" style="1" customWidth="1"/>
    <col min="11489" max="11731" width="9" style="1"/>
    <col min="11732" max="11732" width="18.625" style="1" customWidth="1"/>
    <col min="11733" max="11733" width="19.125" style="1" customWidth="1"/>
    <col min="11734" max="11734" width="12" style="1" customWidth="1"/>
    <col min="11735" max="11735" width="12.375" style="1" customWidth="1"/>
    <col min="11736" max="11736" width="15.25" style="1" customWidth="1"/>
    <col min="11737" max="11737" width="9.625" style="1" customWidth="1"/>
    <col min="11738" max="11738" width="20.5" style="1" customWidth="1"/>
    <col min="11739" max="11739" width="12.5" style="1" customWidth="1"/>
    <col min="11740" max="11741" width="15" style="1" customWidth="1"/>
    <col min="11742" max="11742" width="11.375" style="1" customWidth="1"/>
    <col min="11743" max="11743" width="9" style="1"/>
    <col min="11744" max="11744" width="13.25" style="1" customWidth="1"/>
    <col min="11745" max="11987" width="9" style="1"/>
    <col min="11988" max="11988" width="18.625" style="1" customWidth="1"/>
    <col min="11989" max="11989" width="19.125" style="1" customWidth="1"/>
    <col min="11990" max="11990" width="12" style="1" customWidth="1"/>
    <col min="11991" max="11991" width="12.375" style="1" customWidth="1"/>
    <col min="11992" max="11992" width="15.25" style="1" customWidth="1"/>
    <col min="11993" max="11993" width="9.625" style="1" customWidth="1"/>
    <col min="11994" max="11994" width="20.5" style="1" customWidth="1"/>
    <col min="11995" max="11995" width="12.5" style="1" customWidth="1"/>
    <col min="11996" max="11997" width="15" style="1" customWidth="1"/>
    <col min="11998" max="11998" width="11.375" style="1" customWidth="1"/>
    <col min="11999" max="11999" width="9" style="1"/>
    <col min="12000" max="12000" width="13.25" style="1" customWidth="1"/>
    <col min="12001" max="12243" width="9" style="1"/>
    <col min="12244" max="12244" width="18.625" style="1" customWidth="1"/>
    <col min="12245" max="12245" width="19.125" style="1" customWidth="1"/>
    <col min="12246" max="12246" width="12" style="1" customWidth="1"/>
    <col min="12247" max="12247" width="12.375" style="1" customWidth="1"/>
    <col min="12248" max="12248" width="15.25" style="1" customWidth="1"/>
    <col min="12249" max="12249" width="9.625" style="1" customWidth="1"/>
    <col min="12250" max="12250" width="20.5" style="1" customWidth="1"/>
    <col min="12251" max="12251" width="12.5" style="1" customWidth="1"/>
    <col min="12252" max="12253" width="15" style="1" customWidth="1"/>
    <col min="12254" max="12254" width="11.375" style="1" customWidth="1"/>
    <col min="12255" max="12255" width="9" style="1"/>
    <col min="12256" max="12256" width="13.25" style="1" customWidth="1"/>
    <col min="12257" max="12499" width="9" style="1"/>
    <col min="12500" max="12500" width="18.625" style="1" customWidth="1"/>
    <col min="12501" max="12501" width="19.125" style="1" customWidth="1"/>
    <col min="12502" max="12502" width="12" style="1" customWidth="1"/>
    <col min="12503" max="12503" width="12.375" style="1" customWidth="1"/>
    <col min="12504" max="12504" width="15.25" style="1" customWidth="1"/>
    <col min="12505" max="12505" width="9.625" style="1" customWidth="1"/>
    <col min="12506" max="12506" width="20.5" style="1" customWidth="1"/>
    <col min="12507" max="12507" width="12.5" style="1" customWidth="1"/>
    <col min="12508" max="12509" width="15" style="1" customWidth="1"/>
    <col min="12510" max="12510" width="11.375" style="1" customWidth="1"/>
    <col min="12511" max="12511" width="9" style="1"/>
    <col min="12512" max="12512" width="13.25" style="1" customWidth="1"/>
    <col min="12513" max="12755" width="9" style="1"/>
    <col min="12756" max="12756" width="18.625" style="1" customWidth="1"/>
    <col min="12757" max="12757" width="19.125" style="1" customWidth="1"/>
    <col min="12758" max="12758" width="12" style="1" customWidth="1"/>
    <col min="12759" max="12759" width="12.375" style="1" customWidth="1"/>
    <col min="12760" max="12760" width="15.25" style="1" customWidth="1"/>
    <col min="12761" max="12761" width="9.625" style="1" customWidth="1"/>
    <col min="12762" max="12762" width="20.5" style="1" customWidth="1"/>
    <col min="12763" max="12763" width="12.5" style="1" customWidth="1"/>
    <col min="12764" max="12765" width="15" style="1" customWidth="1"/>
    <col min="12766" max="12766" width="11.375" style="1" customWidth="1"/>
    <col min="12767" max="12767" width="9" style="1"/>
    <col min="12768" max="12768" width="13.25" style="1" customWidth="1"/>
    <col min="12769" max="13011" width="9" style="1"/>
    <col min="13012" max="13012" width="18.625" style="1" customWidth="1"/>
    <col min="13013" max="13013" width="19.125" style="1" customWidth="1"/>
    <col min="13014" max="13014" width="12" style="1" customWidth="1"/>
    <col min="13015" max="13015" width="12.375" style="1" customWidth="1"/>
    <col min="13016" max="13016" width="15.25" style="1" customWidth="1"/>
    <col min="13017" max="13017" width="9.625" style="1" customWidth="1"/>
    <col min="13018" max="13018" width="20.5" style="1" customWidth="1"/>
    <col min="13019" max="13019" width="12.5" style="1" customWidth="1"/>
    <col min="13020" max="13021" width="15" style="1" customWidth="1"/>
    <col min="13022" max="13022" width="11.375" style="1" customWidth="1"/>
    <col min="13023" max="13023" width="9" style="1"/>
    <col min="13024" max="13024" width="13.25" style="1" customWidth="1"/>
    <col min="13025" max="13267" width="9" style="1"/>
    <col min="13268" max="13268" width="18.625" style="1" customWidth="1"/>
    <col min="13269" max="13269" width="19.125" style="1" customWidth="1"/>
    <col min="13270" max="13270" width="12" style="1" customWidth="1"/>
    <col min="13271" max="13271" width="12.375" style="1" customWidth="1"/>
    <col min="13272" max="13272" width="15.25" style="1" customWidth="1"/>
    <col min="13273" max="13273" width="9.625" style="1" customWidth="1"/>
    <col min="13274" max="13274" width="20.5" style="1" customWidth="1"/>
    <col min="13275" max="13275" width="12.5" style="1" customWidth="1"/>
    <col min="13276" max="13277" width="15" style="1" customWidth="1"/>
    <col min="13278" max="13278" width="11.375" style="1" customWidth="1"/>
    <col min="13279" max="13279" width="9" style="1"/>
    <col min="13280" max="13280" width="13.25" style="1" customWidth="1"/>
    <col min="13281" max="13523" width="9" style="1"/>
    <col min="13524" max="13524" width="18.625" style="1" customWidth="1"/>
    <col min="13525" max="13525" width="19.125" style="1" customWidth="1"/>
    <col min="13526" max="13526" width="12" style="1" customWidth="1"/>
    <col min="13527" max="13527" width="12.375" style="1" customWidth="1"/>
    <col min="13528" max="13528" width="15.25" style="1" customWidth="1"/>
    <col min="13529" max="13529" width="9.625" style="1" customWidth="1"/>
    <col min="13530" max="13530" width="20.5" style="1" customWidth="1"/>
    <col min="13531" max="13531" width="12.5" style="1" customWidth="1"/>
    <col min="13532" max="13533" width="15" style="1" customWidth="1"/>
    <col min="13534" max="13534" width="11.375" style="1" customWidth="1"/>
    <col min="13535" max="13535" width="9" style="1"/>
    <col min="13536" max="13536" width="13.25" style="1" customWidth="1"/>
    <col min="13537" max="13779" width="9" style="1"/>
    <col min="13780" max="13780" width="18.625" style="1" customWidth="1"/>
    <col min="13781" max="13781" width="19.125" style="1" customWidth="1"/>
    <col min="13782" max="13782" width="12" style="1" customWidth="1"/>
    <col min="13783" max="13783" width="12.375" style="1" customWidth="1"/>
    <col min="13784" max="13784" width="15.25" style="1" customWidth="1"/>
    <col min="13785" max="13785" width="9.625" style="1" customWidth="1"/>
    <col min="13786" max="13786" width="20.5" style="1" customWidth="1"/>
    <col min="13787" max="13787" width="12.5" style="1" customWidth="1"/>
    <col min="13788" max="13789" width="15" style="1" customWidth="1"/>
    <col min="13790" max="13790" width="11.375" style="1" customWidth="1"/>
    <col min="13791" max="13791" width="9" style="1"/>
    <col min="13792" max="13792" width="13.25" style="1" customWidth="1"/>
    <col min="13793" max="14035" width="9" style="1"/>
    <col min="14036" max="14036" width="18.625" style="1" customWidth="1"/>
    <col min="14037" max="14037" width="19.125" style="1" customWidth="1"/>
    <col min="14038" max="14038" width="12" style="1" customWidth="1"/>
    <col min="14039" max="14039" width="12.375" style="1" customWidth="1"/>
    <col min="14040" max="14040" width="15.25" style="1" customWidth="1"/>
    <col min="14041" max="14041" width="9.625" style="1" customWidth="1"/>
    <col min="14042" max="14042" width="20.5" style="1" customWidth="1"/>
    <col min="14043" max="14043" width="12.5" style="1" customWidth="1"/>
    <col min="14044" max="14045" width="15" style="1" customWidth="1"/>
    <col min="14046" max="14046" width="11.375" style="1" customWidth="1"/>
    <col min="14047" max="14047" width="9" style="1"/>
    <col min="14048" max="14048" width="13.25" style="1" customWidth="1"/>
    <col min="14049" max="14291" width="9" style="1"/>
    <col min="14292" max="14292" width="18.625" style="1" customWidth="1"/>
    <col min="14293" max="14293" width="19.125" style="1" customWidth="1"/>
    <col min="14294" max="14294" width="12" style="1" customWidth="1"/>
    <col min="14295" max="14295" width="12.375" style="1" customWidth="1"/>
    <col min="14296" max="14296" width="15.25" style="1" customWidth="1"/>
    <col min="14297" max="14297" width="9.625" style="1" customWidth="1"/>
    <col min="14298" max="14298" width="20.5" style="1" customWidth="1"/>
    <col min="14299" max="14299" width="12.5" style="1" customWidth="1"/>
    <col min="14300" max="14301" width="15" style="1" customWidth="1"/>
    <col min="14302" max="14302" width="11.375" style="1" customWidth="1"/>
    <col min="14303" max="14303" width="9" style="1"/>
    <col min="14304" max="14304" width="13.25" style="1" customWidth="1"/>
    <col min="14305" max="14547" width="9" style="1"/>
    <col min="14548" max="14548" width="18.625" style="1" customWidth="1"/>
    <col min="14549" max="14549" width="19.125" style="1" customWidth="1"/>
    <col min="14550" max="14550" width="12" style="1" customWidth="1"/>
    <col min="14551" max="14551" width="12.375" style="1" customWidth="1"/>
    <col min="14552" max="14552" width="15.25" style="1" customWidth="1"/>
    <col min="14553" max="14553" width="9.625" style="1" customWidth="1"/>
    <col min="14554" max="14554" width="20.5" style="1" customWidth="1"/>
    <col min="14555" max="14555" width="12.5" style="1" customWidth="1"/>
    <col min="14556" max="14557" width="15" style="1" customWidth="1"/>
    <col min="14558" max="14558" width="11.375" style="1" customWidth="1"/>
    <col min="14559" max="14559" width="9" style="1"/>
    <col min="14560" max="14560" width="13.25" style="1" customWidth="1"/>
    <col min="14561" max="14803" width="9" style="1"/>
    <col min="14804" max="14804" width="18.625" style="1" customWidth="1"/>
    <col min="14805" max="14805" width="19.125" style="1" customWidth="1"/>
    <col min="14806" max="14806" width="12" style="1" customWidth="1"/>
    <col min="14807" max="14807" width="12.375" style="1" customWidth="1"/>
    <col min="14808" max="14808" width="15.25" style="1" customWidth="1"/>
    <col min="14809" max="14809" width="9.625" style="1" customWidth="1"/>
    <col min="14810" max="14810" width="20.5" style="1" customWidth="1"/>
    <col min="14811" max="14811" width="12.5" style="1" customWidth="1"/>
    <col min="14812" max="14813" width="15" style="1" customWidth="1"/>
    <col min="14814" max="14814" width="11.375" style="1" customWidth="1"/>
    <col min="14815" max="14815" width="9" style="1"/>
    <col min="14816" max="14816" width="13.25" style="1" customWidth="1"/>
    <col min="14817" max="15059" width="9" style="1"/>
    <col min="15060" max="15060" width="18.625" style="1" customWidth="1"/>
    <col min="15061" max="15061" width="19.125" style="1" customWidth="1"/>
    <col min="15062" max="15062" width="12" style="1" customWidth="1"/>
    <col min="15063" max="15063" width="12.375" style="1" customWidth="1"/>
    <col min="15064" max="15064" width="15.25" style="1" customWidth="1"/>
    <col min="15065" max="15065" width="9.625" style="1" customWidth="1"/>
    <col min="15066" max="15066" width="20.5" style="1" customWidth="1"/>
    <col min="15067" max="15067" width="12.5" style="1" customWidth="1"/>
    <col min="15068" max="15069" width="15" style="1" customWidth="1"/>
    <col min="15070" max="15070" width="11.375" style="1" customWidth="1"/>
    <col min="15071" max="15071" width="9" style="1"/>
    <col min="15072" max="15072" width="13.25" style="1" customWidth="1"/>
    <col min="15073" max="15315" width="9" style="1"/>
    <col min="15316" max="15316" width="18.625" style="1" customWidth="1"/>
    <col min="15317" max="15317" width="19.125" style="1" customWidth="1"/>
    <col min="15318" max="15318" width="12" style="1" customWidth="1"/>
    <col min="15319" max="15319" width="12.375" style="1" customWidth="1"/>
    <col min="15320" max="15320" width="15.25" style="1" customWidth="1"/>
    <col min="15321" max="15321" width="9.625" style="1" customWidth="1"/>
    <col min="15322" max="15322" width="20.5" style="1" customWidth="1"/>
    <col min="15323" max="15323" width="12.5" style="1" customWidth="1"/>
    <col min="15324" max="15325" width="15" style="1" customWidth="1"/>
    <col min="15326" max="15326" width="11.375" style="1" customWidth="1"/>
    <col min="15327" max="15327" width="9" style="1"/>
    <col min="15328" max="15328" width="13.25" style="1" customWidth="1"/>
    <col min="15329" max="15571" width="9" style="1"/>
    <col min="15572" max="15572" width="18.625" style="1" customWidth="1"/>
    <col min="15573" max="15573" width="19.125" style="1" customWidth="1"/>
    <col min="15574" max="15574" width="12" style="1" customWidth="1"/>
    <col min="15575" max="15575" width="12.375" style="1" customWidth="1"/>
    <col min="15576" max="15576" width="15.25" style="1" customWidth="1"/>
    <col min="15577" max="15577" width="9.625" style="1" customWidth="1"/>
    <col min="15578" max="15578" width="20.5" style="1" customWidth="1"/>
    <col min="15579" max="15579" width="12.5" style="1" customWidth="1"/>
    <col min="15580" max="15581" width="15" style="1" customWidth="1"/>
    <col min="15582" max="15582" width="11.375" style="1" customWidth="1"/>
    <col min="15583" max="15583" width="9" style="1"/>
    <col min="15584" max="15584" width="13.25" style="1" customWidth="1"/>
    <col min="15585" max="15827" width="9" style="1"/>
    <col min="15828" max="15828" width="18.625" style="1" customWidth="1"/>
    <col min="15829" max="15829" width="19.125" style="1" customWidth="1"/>
    <col min="15830" max="15830" width="12" style="1" customWidth="1"/>
    <col min="15831" max="15831" width="12.375" style="1" customWidth="1"/>
    <col min="15832" max="15832" width="15.25" style="1" customWidth="1"/>
    <col min="15833" max="15833" width="9.625" style="1" customWidth="1"/>
    <col min="15834" max="15834" width="20.5" style="1" customWidth="1"/>
    <col min="15835" max="15835" width="12.5" style="1" customWidth="1"/>
    <col min="15836" max="15837" width="15" style="1" customWidth="1"/>
    <col min="15838" max="15838" width="11.375" style="1" customWidth="1"/>
    <col min="15839" max="15839" width="9" style="1"/>
    <col min="15840" max="15840" width="13.25" style="1" customWidth="1"/>
    <col min="15841" max="16083" width="9" style="1"/>
    <col min="16084" max="16084" width="18.625" style="1" customWidth="1"/>
    <col min="16085" max="16085" width="19.125" style="1" customWidth="1"/>
    <col min="16086" max="16086" width="12" style="1" customWidth="1"/>
    <col min="16087" max="16087" width="12.375" style="1" customWidth="1"/>
    <col min="16088" max="16088" width="15.25" style="1" customWidth="1"/>
    <col min="16089" max="16089" width="9.625" style="1" customWidth="1"/>
    <col min="16090" max="16090" width="20.5" style="1" customWidth="1"/>
    <col min="16091" max="16091" width="12.5" style="1" customWidth="1"/>
    <col min="16092" max="16093" width="15" style="1" customWidth="1"/>
    <col min="16094" max="16094" width="11.375" style="1" customWidth="1"/>
    <col min="16095" max="16095" width="9" style="1"/>
    <col min="16096" max="16096" width="13.25" style="1" customWidth="1"/>
    <col min="16097" max="16384" width="9" style="1"/>
  </cols>
  <sheetData>
    <row r="1" customHeight="1" spans="1:12">
      <c r="A1" s="6" t="s">
        <v>0</v>
      </c>
      <c r="B1" s="7"/>
      <c r="C1" s="7"/>
      <c r="D1" s="8"/>
      <c r="E1" s="9"/>
      <c r="F1" s="10"/>
      <c r="G1" s="11"/>
      <c r="H1" s="7"/>
      <c r="I1" s="10"/>
      <c r="J1" s="47"/>
      <c r="K1" s="48"/>
      <c r="L1" s="48"/>
    </row>
    <row r="2" ht="20.25" customHeight="1" spans="1:12">
      <c r="A2" s="12" t="s">
        <v>90</v>
      </c>
      <c r="B2" s="12"/>
      <c r="C2" s="12"/>
      <c r="D2" s="12"/>
      <c r="E2" s="12"/>
      <c r="F2" s="13"/>
      <c r="G2" s="12"/>
      <c r="H2" s="12"/>
      <c r="I2" s="13"/>
      <c r="J2" s="12"/>
      <c r="K2" s="12"/>
      <c r="L2" s="12"/>
    </row>
    <row r="3" ht="11.25" customHeight="1" spans="1:1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9" t="s">
        <v>2</v>
      </c>
    </row>
    <row r="4" ht="15" customHeight="1" spans="1:12">
      <c r="A4" s="16" t="s">
        <v>3</v>
      </c>
      <c r="B4" s="16" t="s">
        <v>4</v>
      </c>
      <c r="C4" s="16" t="s">
        <v>5</v>
      </c>
      <c r="D4" s="17" t="s">
        <v>6</v>
      </c>
      <c r="E4" s="16" t="s">
        <v>7</v>
      </c>
      <c r="F4" s="18" t="s">
        <v>8</v>
      </c>
      <c r="G4" s="19" t="s">
        <v>9</v>
      </c>
      <c r="H4" s="16" t="s">
        <v>10</v>
      </c>
      <c r="I4" s="18" t="s">
        <v>11</v>
      </c>
      <c r="J4" s="18" t="s">
        <v>12</v>
      </c>
      <c r="K4" s="18" t="s">
        <v>13</v>
      </c>
      <c r="L4" s="18" t="s">
        <v>14</v>
      </c>
    </row>
    <row r="5" ht="15" customHeight="1" spans="1:12">
      <c r="A5" s="20" t="s">
        <v>16</v>
      </c>
      <c r="B5" s="21" t="s">
        <v>91</v>
      </c>
      <c r="C5" s="22" t="s">
        <v>92</v>
      </c>
      <c r="D5" s="23" t="s">
        <v>67</v>
      </c>
      <c r="E5" s="24" t="s">
        <v>59</v>
      </c>
      <c r="F5" s="25">
        <v>7000</v>
      </c>
      <c r="G5" s="26">
        <v>0.037</v>
      </c>
      <c r="H5" s="27">
        <v>44934</v>
      </c>
      <c r="I5" s="50"/>
      <c r="J5" s="25">
        <f t="shared" ref="J5:J10" si="0">F5*G5*10000*0.5</f>
        <v>1295000</v>
      </c>
      <c r="K5" s="25">
        <f t="shared" ref="K5:K29" si="1">ROUND((J5+I5)*0.00005,2)</f>
        <v>64.75</v>
      </c>
      <c r="L5" s="25">
        <f t="shared" ref="L5:L27" si="2">I5+J5+K5</f>
        <v>1295064.75</v>
      </c>
    </row>
    <row r="6" ht="15" customHeight="1" spans="1:12">
      <c r="A6" s="20" t="s">
        <v>16</v>
      </c>
      <c r="B6" s="28" t="s">
        <v>93</v>
      </c>
      <c r="C6" s="22" t="s">
        <v>92</v>
      </c>
      <c r="D6" s="29" t="s">
        <v>94</v>
      </c>
      <c r="E6" s="24" t="s">
        <v>20</v>
      </c>
      <c r="F6" s="30">
        <v>300</v>
      </c>
      <c r="G6" s="31">
        <v>0.0275</v>
      </c>
      <c r="H6" s="32">
        <v>44969</v>
      </c>
      <c r="I6" s="30"/>
      <c r="J6" s="51">
        <f t="shared" si="0"/>
        <v>41250</v>
      </c>
      <c r="K6" s="25">
        <f t="shared" si="1"/>
        <v>2.06</v>
      </c>
      <c r="L6" s="25">
        <f t="shared" si="2"/>
        <v>41252.06</v>
      </c>
    </row>
    <row r="7" ht="15" customHeight="1" spans="1:12">
      <c r="A7" s="20" t="s">
        <v>16</v>
      </c>
      <c r="B7" s="28" t="s">
        <v>95</v>
      </c>
      <c r="C7" s="22" t="s">
        <v>92</v>
      </c>
      <c r="D7" s="29">
        <v>43700</v>
      </c>
      <c r="E7" s="24" t="s">
        <v>20</v>
      </c>
      <c r="F7" s="25">
        <v>3300</v>
      </c>
      <c r="G7" s="26">
        <v>0.0329</v>
      </c>
      <c r="H7" s="33">
        <v>44983</v>
      </c>
      <c r="I7" s="25"/>
      <c r="J7" s="52">
        <f t="shared" si="0"/>
        <v>542850</v>
      </c>
      <c r="K7" s="25">
        <f t="shared" si="1"/>
        <v>27.14</v>
      </c>
      <c r="L7" s="25">
        <f t="shared" si="2"/>
        <v>542877.14</v>
      </c>
    </row>
    <row r="8" ht="15" customHeight="1" spans="1:12">
      <c r="A8" s="28" t="s">
        <v>16</v>
      </c>
      <c r="B8" s="34" t="s">
        <v>96</v>
      </c>
      <c r="C8" s="22" t="s">
        <v>92</v>
      </c>
      <c r="D8" s="35" t="s">
        <v>73</v>
      </c>
      <c r="E8" s="24" t="s">
        <v>97</v>
      </c>
      <c r="F8" s="25">
        <v>7000</v>
      </c>
      <c r="G8" s="26">
        <v>0.0341</v>
      </c>
      <c r="H8" s="36">
        <v>45003</v>
      </c>
      <c r="I8" s="50"/>
      <c r="J8" s="52">
        <f t="shared" si="0"/>
        <v>1193500</v>
      </c>
      <c r="K8" s="25">
        <f t="shared" si="1"/>
        <v>59.68</v>
      </c>
      <c r="L8" s="25">
        <f t="shared" si="2"/>
        <v>1193559.68</v>
      </c>
    </row>
    <row r="9" ht="15" customHeight="1" spans="1:12">
      <c r="A9" s="20" t="s">
        <v>16</v>
      </c>
      <c r="B9" s="28" t="s">
        <v>98</v>
      </c>
      <c r="C9" s="22" t="s">
        <v>92</v>
      </c>
      <c r="D9" s="29" t="s">
        <v>52</v>
      </c>
      <c r="E9" s="24" t="s">
        <v>59</v>
      </c>
      <c r="F9" s="25">
        <v>2500</v>
      </c>
      <c r="G9" s="26">
        <v>0.0383</v>
      </c>
      <c r="H9" s="33">
        <v>45007</v>
      </c>
      <c r="I9" s="25"/>
      <c r="J9" s="52">
        <f t="shared" si="0"/>
        <v>478750</v>
      </c>
      <c r="K9" s="25">
        <f t="shared" si="1"/>
        <v>23.94</v>
      </c>
      <c r="L9" s="25">
        <f t="shared" si="2"/>
        <v>478773.94</v>
      </c>
    </row>
    <row r="10" ht="15" customHeight="1" spans="1:12">
      <c r="A10" s="20" t="s">
        <v>16</v>
      </c>
      <c r="B10" s="28" t="s">
        <v>99</v>
      </c>
      <c r="C10" s="22" t="s">
        <v>92</v>
      </c>
      <c r="D10" s="29" t="s">
        <v>43</v>
      </c>
      <c r="E10" s="24" t="s">
        <v>20</v>
      </c>
      <c r="F10" s="30">
        <v>11560</v>
      </c>
      <c r="G10" s="31">
        <v>0.0407</v>
      </c>
      <c r="H10" s="32">
        <v>45024</v>
      </c>
      <c r="I10" s="30"/>
      <c r="J10" s="51">
        <f t="shared" si="0"/>
        <v>2352460</v>
      </c>
      <c r="K10" s="25">
        <f t="shared" si="1"/>
        <v>117.62</v>
      </c>
      <c r="L10" s="25">
        <f t="shared" si="2"/>
        <v>2352577.62</v>
      </c>
    </row>
    <row r="11" ht="15" customHeight="1" spans="1:12">
      <c r="A11" s="20" t="s">
        <v>16</v>
      </c>
      <c r="B11" s="28" t="s">
        <v>100</v>
      </c>
      <c r="C11" s="22" t="s">
        <v>92</v>
      </c>
      <c r="D11" s="29">
        <v>43566</v>
      </c>
      <c r="E11" s="24" t="s">
        <v>37</v>
      </c>
      <c r="F11" s="25">
        <v>2400</v>
      </c>
      <c r="G11" s="26">
        <v>0.0341</v>
      </c>
      <c r="H11" s="33">
        <v>45028</v>
      </c>
      <c r="I11" s="25"/>
      <c r="J11" s="52">
        <f>F11*G11*10000</f>
        <v>818400</v>
      </c>
      <c r="K11" s="25">
        <f t="shared" si="1"/>
        <v>40.92</v>
      </c>
      <c r="L11" s="25">
        <f t="shared" si="2"/>
        <v>818440.92</v>
      </c>
    </row>
    <row r="12" ht="15" customHeight="1" spans="1:12">
      <c r="A12" s="20" t="s">
        <v>16</v>
      </c>
      <c r="B12" s="28" t="s">
        <v>101</v>
      </c>
      <c r="C12" s="22" t="s">
        <v>92</v>
      </c>
      <c r="D12" s="29">
        <v>43566</v>
      </c>
      <c r="E12" s="24" t="s">
        <v>25</v>
      </c>
      <c r="F12" s="25">
        <v>2600</v>
      </c>
      <c r="G12" s="26">
        <v>0.0354</v>
      </c>
      <c r="H12" s="33">
        <v>45028</v>
      </c>
      <c r="I12" s="25"/>
      <c r="J12" s="52">
        <f>F12*G12*10000</f>
        <v>920400</v>
      </c>
      <c r="K12" s="25">
        <f t="shared" si="1"/>
        <v>46.02</v>
      </c>
      <c r="L12" s="25">
        <f t="shared" si="2"/>
        <v>920446.02</v>
      </c>
    </row>
    <row r="13" ht="15" customHeight="1" spans="1:12">
      <c r="A13" s="20" t="s">
        <v>16</v>
      </c>
      <c r="B13" s="28" t="s">
        <v>102</v>
      </c>
      <c r="C13" s="22" t="s">
        <v>92</v>
      </c>
      <c r="D13" s="29">
        <v>43566</v>
      </c>
      <c r="E13" s="24" t="s">
        <v>20</v>
      </c>
      <c r="F13" s="25">
        <v>2000</v>
      </c>
      <c r="G13" s="26">
        <v>0.0352</v>
      </c>
      <c r="H13" s="33">
        <v>45028</v>
      </c>
      <c r="I13" s="25"/>
      <c r="J13" s="52">
        <f t="shared" ref="J13:J18" si="3">F13*G13*10000*0.5</f>
        <v>352000</v>
      </c>
      <c r="K13" s="25">
        <f t="shared" si="1"/>
        <v>17.6</v>
      </c>
      <c r="L13" s="25">
        <f t="shared" si="2"/>
        <v>352017.6</v>
      </c>
    </row>
    <row r="14" ht="15" customHeight="1" spans="1:12">
      <c r="A14" s="28" t="s">
        <v>16</v>
      </c>
      <c r="B14" s="34" t="s">
        <v>103</v>
      </c>
      <c r="C14" s="22" t="s">
        <v>92</v>
      </c>
      <c r="D14" s="35" t="s">
        <v>86</v>
      </c>
      <c r="E14" s="35" t="s">
        <v>97</v>
      </c>
      <c r="F14" s="25">
        <v>10000</v>
      </c>
      <c r="G14" s="26">
        <v>0.0312</v>
      </c>
      <c r="H14" s="37">
        <v>45046</v>
      </c>
      <c r="I14" s="50"/>
      <c r="J14" s="52">
        <f t="shared" si="3"/>
        <v>1560000</v>
      </c>
      <c r="K14" s="25">
        <f t="shared" si="1"/>
        <v>78</v>
      </c>
      <c r="L14" s="25">
        <f t="shared" si="2"/>
        <v>1560078</v>
      </c>
    </row>
    <row r="15" ht="15" customHeight="1" spans="1:12">
      <c r="A15" s="28" t="s">
        <v>16</v>
      </c>
      <c r="B15" s="21" t="s">
        <v>104</v>
      </c>
      <c r="C15" s="22" t="s">
        <v>92</v>
      </c>
      <c r="D15" s="23" t="s">
        <v>71</v>
      </c>
      <c r="E15" s="24" t="s">
        <v>97</v>
      </c>
      <c r="F15" s="25">
        <v>3000</v>
      </c>
      <c r="G15" s="26">
        <v>0.0355</v>
      </c>
      <c r="H15" s="33">
        <v>45068</v>
      </c>
      <c r="I15" s="50"/>
      <c r="J15" s="52">
        <f t="shared" si="3"/>
        <v>532500</v>
      </c>
      <c r="K15" s="25">
        <f t="shared" si="1"/>
        <v>26.63</v>
      </c>
      <c r="L15" s="25">
        <f t="shared" si="2"/>
        <v>532526.63</v>
      </c>
    </row>
    <row r="16" ht="15" customHeight="1" spans="1:12">
      <c r="A16" s="28" t="s">
        <v>16</v>
      </c>
      <c r="B16" s="34" t="s">
        <v>105</v>
      </c>
      <c r="C16" s="22" t="s">
        <v>92</v>
      </c>
      <c r="D16" s="35" t="s">
        <v>106</v>
      </c>
      <c r="E16" s="24" t="s">
        <v>97</v>
      </c>
      <c r="F16" s="25">
        <v>1000</v>
      </c>
      <c r="G16" s="26">
        <v>0.0324</v>
      </c>
      <c r="H16" s="37">
        <v>45105</v>
      </c>
      <c r="I16" s="50"/>
      <c r="J16" s="52">
        <f t="shared" si="3"/>
        <v>162000</v>
      </c>
      <c r="K16" s="25">
        <f t="shared" si="1"/>
        <v>8.1</v>
      </c>
      <c r="L16" s="25">
        <f t="shared" si="2"/>
        <v>162008.1</v>
      </c>
    </row>
    <row r="17" ht="15" customHeight="1" spans="1:12">
      <c r="A17" s="20" t="s">
        <v>16</v>
      </c>
      <c r="B17" s="21" t="s">
        <v>91</v>
      </c>
      <c r="C17" s="22" t="s">
        <v>92</v>
      </c>
      <c r="D17" s="23" t="s">
        <v>67</v>
      </c>
      <c r="E17" s="24" t="s">
        <v>59</v>
      </c>
      <c r="F17" s="25">
        <v>7000</v>
      </c>
      <c r="G17" s="26">
        <v>0.037</v>
      </c>
      <c r="H17" s="33">
        <v>45115</v>
      </c>
      <c r="I17" s="50"/>
      <c r="J17" s="52">
        <f t="shared" si="3"/>
        <v>1295000</v>
      </c>
      <c r="K17" s="25">
        <f t="shared" si="1"/>
        <v>64.75</v>
      </c>
      <c r="L17" s="25">
        <f t="shared" si="2"/>
        <v>1295064.75</v>
      </c>
    </row>
    <row r="18" s="1" customFormat="1" ht="15" customHeight="1" spans="1:12">
      <c r="A18" s="20" t="s">
        <v>16</v>
      </c>
      <c r="B18" s="28" t="s">
        <v>93</v>
      </c>
      <c r="C18" s="22" t="s">
        <v>92</v>
      </c>
      <c r="D18" s="29" t="s">
        <v>94</v>
      </c>
      <c r="E18" s="24" t="s">
        <v>20</v>
      </c>
      <c r="F18" s="30">
        <v>300</v>
      </c>
      <c r="G18" s="31">
        <v>0.0275</v>
      </c>
      <c r="H18" s="32">
        <v>45150</v>
      </c>
      <c r="I18" s="30"/>
      <c r="J18" s="51">
        <f t="shared" si="3"/>
        <v>41250</v>
      </c>
      <c r="K18" s="25">
        <f t="shared" si="1"/>
        <v>2.06</v>
      </c>
      <c r="L18" s="25">
        <f t="shared" si="2"/>
        <v>41252.06</v>
      </c>
    </row>
    <row r="19" ht="15" customHeight="1" spans="1:12">
      <c r="A19" s="20" t="s">
        <v>16</v>
      </c>
      <c r="B19" s="38" t="s">
        <v>107</v>
      </c>
      <c r="C19" s="22" t="s">
        <v>92</v>
      </c>
      <c r="D19" s="39">
        <v>43700</v>
      </c>
      <c r="E19" s="24" t="s">
        <v>25</v>
      </c>
      <c r="F19" s="25">
        <v>3000</v>
      </c>
      <c r="G19" s="26">
        <v>0.0332</v>
      </c>
      <c r="H19" s="33">
        <v>45164</v>
      </c>
      <c r="I19" s="25"/>
      <c r="J19" s="52">
        <f>F19*G19*10000</f>
        <v>996000</v>
      </c>
      <c r="K19" s="25">
        <f t="shared" si="1"/>
        <v>49.8</v>
      </c>
      <c r="L19" s="25">
        <f t="shared" si="2"/>
        <v>996049.8</v>
      </c>
    </row>
    <row r="20" ht="15" customHeight="1" spans="1:12">
      <c r="A20" s="20" t="s">
        <v>16</v>
      </c>
      <c r="B20" s="38" t="s">
        <v>95</v>
      </c>
      <c r="C20" s="22" t="s">
        <v>92</v>
      </c>
      <c r="D20" s="39">
        <v>43700</v>
      </c>
      <c r="E20" s="24" t="s">
        <v>20</v>
      </c>
      <c r="F20" s="25">
        <v>3300</v>
      </c>
      <c r="G20" s="26">
        <v>0.0329</v>
      </c>
      <c r="H20" s="33">
        <v>45164</v>
      </c>
      <c r="I20" s="25"/>
      <c r="J20" s="52">
        <f t="shared" ref="J20:J28" si="4">F20*G20*10000*0.5</f>
        <v>542850</v>
      </c>
      <c r="K20" s="25">
        <f t="shared" si="1"/>
        <v>27.14</v>
      </c>
      <c r="L20" s="25">
        <f t="shared" si="2"/>
        <v>542877.14</v>
      </c>
    </row>
    <row r="21" ht="15" customHeight="1" spans="1:12">
      <c r="A21" s="28" t="s">
        <v>16</v>
      </c>
      <c r="B21" s="40" t="s">
        <v>96</v>
      </c>
      <c r="C21" s="22" t="s">
        <v>92</v>
      </c>
      <c r="D21" s="41" t="s">
        <v>73</v>
      </c>
      <c r="E21" s="24" t="s">
        <v>97</v>
      </c>
      <c r="F21" s="25">
        <v>7000</v>
      </c>
      <c r="G21" s="26">
        <v>0.0341</v>
      </c>
      <c r="H21" s="37">
        <v>45187</v>
      </c>
      <c r="I21" s="50"/>
      <c r="J21" s="52">
        <f t="shared" si="4"/>
        <v>1193500</v>
      </c>
      <c r="K21" s="25">
        <f t="shared" si="1"/>
        <v>59.68</v>
      </c>
      <c r="L21" s="25">
        <f t="shared" si="2"/>
        <v>1193559.68</v>
      </c>
    </row>
    <row r="22" ht="15" customHeight="1" spans="1:12">
      <c r="A22" s="20" t="s">
        <v>16</v>
      </c>
      <c r="B22" s="38" t="s">
        <v>98</v>
      </c>
      <c r="C22" s="22" t="s">
        <v>92</v>
      </c>
      <c r="D22" s="39" t="s">
        <v>52</v>
      </c>
      <c r="E22" s="24" t="s">
        <v>59</v>
      </c>
      <c r="F22" s="25">
        <v>2500</v>
      </c>
      <c r="G22" s="26">
        <v>0.0383</v>
      </c>
      <c r="H22" s="33">
        <v>45191</v>
      </c>
      <c r="I22" s="25"/>
      <c r="J22" s="52">
        <f t="shared" si="4"/>
        <v>478750</v>
      </c>
      <c r="K22" s="25">
        <f t="shared" si="1"/>
        <v>23.94</v>
      </c>
      <c r="L22" s="25">
        <f t="shared" si="2"/>
        <v>478773.94</v>
      </c>
    </row>
    <row r="23" ht="15" customHeight="1" spans="1:12">
      <c r="A23" s="20" t="s">
        <v>16</v>
      </c>
      <c r="B23" s="38" t="s">
        <v>99</v>
      </c>
      <c r="C23" s="22" t="s">
        <v>92</v>
      </c>
      <c r="D23" s="39" t="s">
        <v>43</v>
      </c>
      <c r="E23" s="24" t="s">
        <v>20</v>
      </c>
      <c r="F23" s="30">
        <v>11560</v>
      </c>
      <c r="G23" s="31">
        <v>0.0407</v>
      </c>
      <c r="H23" s="32">
        <v>45207</v>
      </c>
      <c r="I23" s="30"/>
      <c r="J23" s="51">
        <f t="shared" si="4"/>
        <v>2352460</v>
      </c>
      <c r="K23" s="30">
        <f t="shared" si="1"/>
        <v>117.62</v>
      </c>
      <c r="L23" s="25">
        <f t="shared" si="2"/>
        <v>2352577.62</v>
      </c>
    </row>
    <row r="24" ht="15" customHeight="1" spans="1:12">
      <c r="A24" s="20" t="s">
        <v>16</v>
      </c>
      <c r="B24" s="38" t="s">
        <v>102</v>
      </c>
      <c r="C24" s="22" t="s">
        <v>92</v>
      </c>
      <c r="D24" s="39">
        <v>43566</v>
      </c>
      <c r="E24" s="24" t="s">
        <v>20</v>
      </c>
      <c r="F24" s="25">
        <v>2000</v>
      </c>
      <c r="G24" s="26">
        <v>0.0352</v>
      </c>
      <c r="H24" s="33">
        <v>45211</v>
      </c>
      <c r="I24" s="25"/>
      <c r="J24" s="52">
        <f t="shared" si="4"/>
        <v>352000</v>
      </c>
      <c r="K24" s="25">
        <f t="shared" si="1"/>
        <v>17.6</v>
      </c>
      <c r="L24" s="25">
        <f t="shared" si="2"/>
        <v>352017.6</v>
      </c>
    </row>
    <row r="25" ht="15" customHeight="1" spans="1:12">
      <c r="A25" s="28" t="s">
        <v>16</v>
      </c>
      <c r="B25" s="40" t="s">
        <v>103</v>
      </c>
      <c r="C25" s="22" t="s">
        <v>92</v>
      </c>
      <c r="D25" s="41" t="s">
        <v>86</v>
      </c>
      <c r="E25" s="35" t="s">
        <v>97</v>
      </c>
      <c r="F25" s="25">
        <v>10000</v>
      </c>
      <c r="G25" s="26">
        <v>0.0312</v>
      </c>
      <c r="H25" s="37">
        <v>45230</v>
      </c>
      <c r="I25" s="50"/>
      <c r="J25" s="52">
        <f t="shared" si="4"/>
        <v>1560000</v>
      </c>
      <c r="K25" s="25">
        <f t="shared" si="1"/>
        <v>78</v>
      </c>
      <c r="L25" s="25">
        <f t="shared" si="2"/>
        <v>1560078</v>
      </c>
    </row>
    <row r="26" ht="15" customHeight="1" spans="1:12">
      <c r="A26" s="28" t="s">
        <v>16</v>
      </c>
      <c r="B26" s="42" t="s">
        <v>104</v>
      </c>
      <c r="C26" s="22" t="s">
        <v>92</v>
      </c>
      <c r="D26" s="43" t="s">
        <v>71</v>
      </c>
      <c r="E26" s="24" t="s">
        <v>97</v>
      </c>
      <c r="F26" s="25">
        <v>3000</v>
      </c>
      <c r="G26" s="26">
        <v>0.0355</v>
      </c>
      <c r="H26" s="33">
        <v>45252</v>
      </c>
      <c r="I26" s="50"/>
      <c r="J26" s="52">
        <f t="shared" si="4"/>
        <v>532500</v>
      </c>
      <c r="K26" s="25">
        <f t="shared" si="1"/>
        <v>26.63</v>
      </c>
      <c r="L26" s="25">
        <f t="shared" si="2"/>
        <v>532526.63</v>
      </c>
    </row>
    <row r="27" ht="15" customHeight="1" spans="1:12">
      <c r="A27" s="28" t="s">
        <v>16</v>
      </c>
      <c r="B27" s="40" t="s">
        <v>105</v>
      </c>
      <c r="C27" s="22" t="s">
        <v>92</v>
      </c>
      <c r="D27" s="41" t="s">
        <v>106</v>
      </c>
      <c r="E27" s="44" t="s">
        <v>97</v>
      </c>
      <c r="F27" s="25">
        <v>1000</v>
      </c>
      <c r="G27" s="26">
        <v>0.0324</v>
      </c>
      <c r="H27" s="37">
        <v>45288</v>
      </c>
      <c r="I27" s="50"/>
      <c r="J27" s="52">
        <f t="shared" si="4"/>
        <v>162000</v>
      </c>
      <c r="K27" s="25">
        <f t="shared" si="1"/>
        <v>8.1</v>
      </c>
      <c r="L27" s="25">
        <f t="shared" si="2"/>
        <v>162008.1</v>
      </c>
    </row>
    <row r="28" ht="15" customHeight="1" spans="1:12">
      <c r="A28" s="28" t="s">
        <v>16</v>
      </c>
      <c r="B28" s="40" t="s">
        <v>108</v>
      </c>
      <c r="C28" s="22" t="s">
        <v>92</v>
      </c>
      <c r="D28" s="45">
        <v>45076</v>
      </c>
      <c r="E28" s="44" t="s">
        <v>59</v>
      </c>
      <c r="F28" s="25">
        <v>2000</v>
      </c>
      <c r="G28" s="26">
        <v>0.0297</v>
      </c>
      <c r="H28" s="37">
        <v>45261</v>
      </c>
      <c r="I28" s="50"/>
      <c r="J28" s="52">
        <f t="shared" si="4"/>
        <v>297000</v>
      </c>
      <c r="K28" s="25">
        <f t="shared" si="1"/>
        <v>14.85</v>
      </c>
      <c r="L28" s="25">
        <f>I28+J28+K28</f>
        <v>297014.85</v>
      </c>
    </row>
    <row r="29" ht="15" customHeight="1" spans="1:12">
      <c r="A29" s="20" t="s">
        <v>15</v>
      </c>
      <c r="B29" s="38"/>
      <c r="C29" s="22"/>
      <c r="D29" s="39"/>
      <c r="E29" s="44"/>
      <c r="F29" s="25">
        <f>SUM(SUMIFS($F$5:$F$29,$A$5:$A$29,#REF!,$E$5:$E$29,{"3年","5年","7年"}),SUMIFS($F$5:$F$29,$A$5:$A$29,#REF!,$E$5:$E$29,{"10年","15年","20年"})/2)</f>
        <v>0</v>
      </c>
      <c r="G29" s="26"/>
      <c r="H29" s="46"/>
      <c r="I29" s="25">
        <f>SUM(I30:I51)</f>
        <v>0</v>
      </c>
      <c r="J29" s="52">
        <f>SUM(J5:J28)</f>
        <v>20052420</v>
      </c>
      <c r="K29" s="25">
        <f t="shared" si="1"/>
        <v>1002.62</v>
      </c>
      <c r="L29" s="25">
        <f>I29+J29+K29</f>
        <v>20053422.62</v>
      </c>
    </row>
    <row r="31" spans="7:7">
      <c r="G31" s="4"/>
    </row>
    <row r="32" spans="7:14">
      <c r="G32" s="4"/>
      <c r="N32" s="53"/>
    </row>
    <row r="33" spans="7:7">
      <c r="G33" s="4"/>
    </row>
  </sheetData>
  <mergeCells count="1">
    <mergeCell ref="A2:L2"/>
  </mergeCells>
  <conditionalFormatting sqref="A5:A20">
    <cfRule type="expression" dxfId="0" priority="1" stopIfTrue="1">
      <formula>NOT(ISERROR(SEARCH("&lt;小计&gt;",A5)))</formula>
    </cfRule>
    <cfRule type="expression" dxfId="0" priority="2" stopIfTrue="1">
      <formula>NOT(ISERROR(SEARCH("&lt;合计&gt;",A5)))</formula>
    </cfRule>
    <cfRule type="expression" dxfId="1" priority="3" stopIfTrue="1">
      <formula>NOT(ISERROR(SEARCH("&lt;总计&gt;",A5)))</formula>
    </cfRule>
  </conditionalFormatting>
  <pageMargins left="0.393055555555556" right="0.354166666666667" top="1" bottom="1" header="0.5" footer="0.5"/>
  <pageSetup paperSize="9" scale="89" orientation="landscape"/>
  <headerFooter/>
  <ignoredErrors>
    <ignoredError sqref="J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</vt:lpstr>
      <vt:lpstr>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路广</dc:creator>
  <cp:lastModifiedBy>Administrator</cp:lastModifiedBy>
  <dcterms:created xsi:type="dcterms:W3CDTF">2021-01-11T10:33:00Z</dcterms:created>
  <dcterms:modified xsi:type="dcterms:W3CDTF">2024-05-11T02:12:02Z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195B5C9CE4D047DDA0517A428E6424AF_12</vt:lpwstr>
  </property>
  <property fmtid="{D5CDD505-2E9C-101B-9397-08002B2CF9AE}" pid="4" name="KSOReadingLayout">
    <vt:bool>true</vt:bool>
  </property>
</Properties>
</file>